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xieli</author>
  </authors>
  <commentList>
    <comment ref="C3" authorId="0">
      <text>
        <r>
          <rPr>
            <sz val="9"/>
            <rFont val="宋体"/>
            <charset val="134"/>
          </rPr>
          <t>实际为98</t>
        </r>
      </text>
    </comment>
    <comment ref="G3" authorId="0">
      <text>
        <r>
          <rPr>
            <b/>
            <sz val="9"/>
            <rFont val="宋体"/>
            <charset val="134"/>
          </rPr>
          <t>2024-09-30收款</t>
        </r>
      </text>
    </comment>
    <comment ref="G4" authorId="0">
      <text>
        <r>
          <rPr>
            <b/>
            <sz val="9"/>
            <rFont val="宋体"/>
            <charset val="134"/>
          </rPr>
          <t>2024-10-30收款</t>
        </r>
      </text>
    </comment>
    <comment ref="G6" authorId="0">
      <text>
        <r>
          <rPr>
            <b/>
            <sz val="9"/>
            <rFont val="宋体"/>
            <charset val="134"/>
          </rPr>
          <t>2024-09-30收款</t>
        </r>
      </text>
    </comment>
    <comment ref="D9" authorId="0">
      <text>
        <r>
          <rPr>
            <sz val="9"/>
            <rFont val="宋体"/>
            <charset val="134"/>
          </rPr>
          <t>窝趣分成=15元-12元=3元/间/月</t>
        </r>
      </text>
    </comment>
    <comment ref="G9" authorId="0">
      <text>
        <r>
          <rPr>
            <b/>
            <sz val="9"/>
            <rFont val="宋体"/>
            <charset val="134"/>
          </rPr>
          <t>2024-10-30收款</t>
        </r>
      </text>
    </comment>
    <comment ref="G10" authorId="0">
      <text>
        <r>
          <rPr>
            <b/>
            <sz val="9"/>
            <rFont val="宋体"/>
            <charset val="134"/>
          </rPr>
          <t xml:space="preserve">2024-10-30收款
</t>
        </r>
      </text>
    </comment>
  </commentList>
</comments>
</file>

<file path=xl/sharedStrings.xml><?xml version="1.0" encoding="utf-8"?>
<sst xmlns="http://schemas.openxmlformats.org/spreadsheetml/2006/main" count="41" uniqueCount="24">
  <si>
    <t>创新业务-网络收入</t>
  </si>
  <si>
    <t>月份</t>
  </si>
  <si>
    <t>门店名称</t>
  </si>
  <si>
    <t>开通数量</t>
  </si>
  <si>
    <t>分成方式</t>
  </si>
  <si>
    <t>收入</t>
  </si>
  <si>
    <t>窝趣应收分成</t>
  </si>
  <si>
    <t>共管账户收款金额</t>
  </si>
  <si>
    <t>窝趣实收分成金额</t>
  </si>
  <si>
    <t>应提分成金额</t>
  </si>
  <si>
    <t>备注</t>
  </si>
  <si>
    <t>8月</t>
  </si>
  <si>
    <t>窝趣上海宝山共富轻社区</t>
  </si>
  <si>
    <t>按合作价格64分成</t>
  </si>
  <si>
    <t>9月</t>
  </si>
  <si>
    <t>窝趣广州龙地悦居公寓</t>
  </si>
  <si>
    <t>账户未收到款</t>
  </si>
  <si>
    <t>窝趣杭州西湖沈塘桥地铁站公寓</t>
  </si>
  <si>
    <t>等于15元按底价结算
按合作价格64分成</t>
  </si>
  <si>
    <t>10月</t>
  </si>
  <si>
    <t>等于15元按底价12元结算</t>
  </si>
  <si>
    <t>窝趣长沙湘江科创园轻社区</t>
  </si>
  <si>
    <t>窝趣昆明融创海屯路地铁站公寓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</si>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</sst>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5" sqref="M5"/>
    </sheetView>
  </sheetViews>
  <sheetFormatPr defaultColWidth="8.725" defaultRowHeight="13.5"/>
  <cols>
    <col min="2" max="2" width="29.0916666666667" style="1" customWidth="1"/>
    <col min="3" max="3" width="10" customWidth="1"/>
    <col min="4" max="4" width="20.725" customWidth="1"/>
    <col min="5" max="5" width="14.1833333333333" customWidth="1"/>
    <col min="7" max="7" width="11.275" customWidth="1"/>
    <col min="8" max="8" width="9.63333333333333" hidden="1" customWidth="1"/>
    <col min="9" max="9" width="14.275" customWidth="1"/>
    <col min="10" max="10" width="15.3666666666667" customWidth="1"/>
  </cols>
  <sheetData>
    <row r="1" ht="22.5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30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ht="32" customHeight="1" spans="1:10">
      <c r="A3" s="6" t="s">
        <v>11</v>
      </c>
      <c r="B3" s="7" t="s">
        <v>12</v>
      </c>
      <c r="C3" s="8">
        <v>98</v>
      </c>
      <c r="D3" s="8" t="s">
        <v>13</v>
      </c>
      <c r="E3" s="8">
        <f>C3*30</f>
        <v>2940</v>
      </c>
      <c r="F3" s="8">
        <f>E3*0.4</f>
        <v>1176</v>
      </c>
      <c r="G3" s="8">
        <v>2940</v>
      </c>
      <c r="H3" s="8"/>
      <c r="I3" s="8">
        <f t="shared" ref="I3:I11" si="0">F3-H3</f>
        <v>1176</v>
      </c>
      <c r="J3" s="8"/>
    </row>
    <row r="4" ht="27" customHeight="1" spans="1:10">
      <c r="A4" s="6" t="s">
        <v>14</v>
      </c>
      <c r="B4" s="7" t="s">
        <v>12</v>
      </c>
      <c r="C4" s="8">
        <v>93</v>
      </c>
      <c r="D4" s="8" t="s">
        <v>13</v>
      </c>
      <c r="E4" s="8">
        <f>C4*30</f>
        <v>2790</v>
      </c>
      <c r="F4" s="8">
        <f>E4*0.4</f>
        <v>1116</v>
      </c>
      <c r="G4" s="8">
        <v>2790</v>
      </c>
      <c r="H4" s="8"/>
      <c r="I4" s="8">
        <f t="shared" si="0"/>
        <v>1116</v>
      </c>
      <c r="J4" s="8"/>
    </row>
    <row r="5" ht="37" customHeight="1" spans="1:10">
      <c r="A5" s="6" t="s">
        <v>14</v>
      </c>
      <c r="B5" s="7" t="s">
        <v>15</v>
      </c>
      <c r="C5" s="8">
        <v>34</v>
      </c>
      <c r="D5" s="8" t="s">
        <v>13</v>
      </c>
      <c r="E5" s="8">
        <f>30*C5</f>
        <v>1020</v>
      </c>
      <c r="F5" s="8">
        <f>E5*0.4</f>
        <v>408</v>
      </c>
      <c r="G5" s="8"/>
      <c r="H5" s="8"/>
      <c r="I5" s="8">
        <v>0</v>
      </c>
      <c r="J5" s="8" t="s">
        <v>16</v>
      </c>
    </row>
    <row r="6" ht="49" customHeight="1" spans="1:10">
      <c r="A6" s="6" t="s">
        <v>14</v>
      </c>
      <c r="B6" s="7" t="s">
        <v>17</v>
      </c>
      <c r="C6" s="8">
        <v>138</v>
      </c>
      <c r="D6" s="9" t="s">
        <v>18</v>
      </c>
      <c r="E6" s="8">
        <f>15*C6</f>
        <v>2070</v>
      </c>
      <c r="F6" s="8">
        <f>(15-12)*C6</f>
        <v>414</v>
      </c>
      <c r="G6" s="8">
        <v>2070</v>
      </c>
      <c r="H6" s="8"/>
      <c r="I6" s="8">
        <f t="shared" si="0"/>
        <v>414</v>
      </c>
      <c r="J6" s="8"/>
    </row>
    <row r="7" ht="39" customHeight="1" spans="1:10">
      <c r="A7" s="6" t="s">
        <v>19</v>
      </c>
      <c r="B7" s="7" t="s">
        <v>12</v>
      </c>
      <c r="C7" s="8">
        <v>97</v>
      </c>
      <c r="D7" s="9" t="s">
        <v>13</v>
      </c>
      <c r="E7" s="8">
        <v>2880</v>
      </c>
      <c r="F7" s="8">
        <f>E7*0.4</f>
        <v>1152</v>
      </c>
      <c r="G7" s="8">
        <v>2880</v>
      </c>
      <c r="H7" s="8"/>
      <c r="I7" s="8">
        <f t="shared" si="0"/>
        <v>1152</v>
      </c>
      <c r="J7" s="8"/>
    </row>
    <row r="8" ht="31" customHeight="1" spans="1:10">
      <c r="A8" s="6" t="s">
        <v>19</v>
      </c>
      <c r="B8" s="7" t="s">
        <v>15</v>
      </c>
      <c r="C8" s="8">
        <v>64</v>
      </c>
      <c r="D8" s="9" t="s">
        <v>13</v>
      </c>
      <c r="E8" s="8">
        <f>30*C8</f>
        <v>1920</v>
      </c>
      <c r="F8" s="8">
        <f>E8*0.4</f>
        <v>768</v>
      </c>
      <c r="G8" s="8"/>
      <c r="H8" s="8"/>
      <c r="I8" s="8">
        <v>0</v>
      </c>
      <c r="J8" s="8" t="s">
        <v>16</v>
      </c>
    </row>
    <row r="9" ht="33" spans="1:10">
      <c r="A9" s="6" t="s">
        <v>19</v>
      </c>
      <c r="B9" s="7" t="s">
        <v>17</v>
      </c>
      <c r="C9" s="8">
        <v>138</v>
      </c>
      <c r="D9" s="9" t="s">
        <v>20</v>
      </c>
      <c r="E9" s="8">
        <f>15*C9</f>
        <v>2070</v>
      </c>
      <c r="F9" s="8">
        <f>(15-12)*C9</f>
        <v>414</v>
      </c>
      <c r="G9" s="8">
        <v>2070</v>
      </c>
      <c r="H9" s="8"/>
      <c r="I9" s="8">
        <f t="shared" si="0"/>
        <v>414</v>
      </c>
      <c r="J9" s="8"/>
    </row>
    <row r="10" ht="24" customHeight="1" spans="1:10">
      <c r="A10" s="6" t="s">
        <v>19</v>
      </c>
      <c r="B10" s="7" t="s">
        <v>21</v>
      </c>
      <c r="C10" s="8">
        <v>148</v>
      </c>
      <c r="D10" s="9" t="s">
        <v>13</v>
      </c>
      <c r="E10" s="8">
        <f>25*C10</f>
        <v>3700</v>
      </c>
      <c r="F10" s="8">
        <f>E10*0.4</f>
        <v>1480</v>
      </c>
      <c r="G10" s="8">
        <v>3700</v>
      </c>
      <c r="H10" s="8"/>
      <c r="I10" s="8">
        <f t="shared" si="0"/>
        <v>1480</v>
      </c>
      <c r="J10" s="8"/>
    </row>
    <row r="11" ht="42" customHeight="1" spans="1:10">
      <c r="A11" s="6" t="s">
        <v>19</v>
      </c>
      <c r="B11" s="7" t="s">
        <v>22</v>
      </c>
      <c r="C11" s="8">
        <v>80</v>
      </c>
      <c r="D11" s="9" t="s">
        <v>13</v>
      </c>
      <c r="E11" s="8">
        <f>C11*25</f>
        <v>2000</v>
      </c>
      <c r="F11" s="8">
        <f>E11*0.4</f>
        <v>800</v>
      </c>
      <c r="G11" s="8">
        <v>2000</v>
      </c>
      <c r="H11" s="8"/>
      <c r="I11" s="8">
        <f t="shared" si="0"/>
        <v>800</v>
      </c>
      <c r="J11" s="8"/>
    </row>
    <row r="12" ht="18" spans="1:10">
      <c r="A12" s="10"/>
      <c r="B12" s="11" t="s">
        <v>23</v>
      </c>
      <c r="C12" s="10"/>
      <c r="D12" s="11"/>
      <c r="E12" s="10">
        <f>SUBTOTAL(9,E3:E11)</f>
        <v>21390</v>
      </c>
      <c r="F12" s="10">
        <f>SUBTOTAL(9,F3:F11)</f>
        <v>7728</v>
      </c>
      <c r="G12" s="10">
        <f>SUBTOTAL(9,G3:G11)</f>
        <v>18450</v>
      </c>
      <c r="H12" s="10">
        <f>SUBTOTAL(9,H3:H11)</f>
        <v>0</v>
      </c>
      <c r="I12" s="12">
        <f>SUBTOTAL(9,I3:I11)</f>
        <v>6552</v>
      </c>
      <c r="J12" s="10"/>
    </row>
  </sheetData>
  <mergeCells count="1">
    <mergeCell ref="A1:J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</dc:creator>
  <cp:lastModifiedBy>明年</cp:lastModifiedBy>
  <dcterms:created xsi:type="dcterms:W3CDTF">2024-11-28T07:09:00Z</dcterms:created>
  <dcterms:modified xsi:type="dcterms:W3CDTF">2024-11-28T09:54:11Z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FD378AEB73E24A05B77C5B525C539F8C_11</vt:lpwstr>
  </property>
  <property fmtid="{D5CDD505-2E9C-101B-9397-08002B2CF9AE}" pid="3" name="KSOProductBuildVer">
    <vt:lpwstr>2052-12.1.0.18912</vt:lpwstr>
  </property>
</Properties>
</file>