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0"/>
  </bookViews>
  <sheets>
    <sheet name="1月" sheetId="3" r:id="rId1"/>
    <sheet name="2月" sheetId="4" r:id="rId2"/>
    <sheet name="3月" sheetId="5" r:id="rId3"/>
    <sheet name="4月" sheetId="6" r:id="rId4"/>
    <sheet name="5月" sheetId="7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<sst xmlns="http://schemas.openxmlformats.org/spreadsheetml/2006/main" count="438" uniqueCount="39">
  <si>
    <t>禁止向个人账号转账</t>
  </si>
  <si>
    <t>银行转账对公账户缴费（转账备注清楚石桥南苑几幢几层什么费用）；</t>
  </si>
  <si>
    <t>账户名称：杭州新投城市运营有限公司；</t>
  </si>
  <si>
    <t>开户银行：杭州联合农村商业银行股份有限公司灯塔支行；</t>
  </si>
  <si>
    <t>银行卡号：201000287580451</t>
  </si>
  <si>
    <t>浙江翼扬网络科技有限公司</t>
  </si>
  <si>
    <t>电费</t>
  </si>
  <si>
    <t>周期</t>
  </si>
  <si>
    <t>幢</t>
  </si>
  <si>
    <t>上期</t>
  </si>
  <si>
    <t>本期</t>
  </si>
  <si>
    <t>实用</t>
  </si>
  <si>
    <t>单价</t>
  </si>
  <si>
    <t>金额</t>
  </si>
  <si>
    <t>14幢-&gt;101-116</t>
  </si>
  <si>
    <t>2024.1.1-2024.1.31</t>
  </si>
  <si>
    <t>14-1公区1</t>
  </si>
  <si>
    <t>14-1公区2</t>
  </si>
  <si>
    <t>电费付款码</t>
  </si>
  <si>
    <t>水费付款码</t>
  </si>
  <si>
    <t>合计</t>
  </si>
  <si>
    <t>楼幢</t>
  </si>
  <si>
    <t>人数</t>
  </si>
  <si>
    <t>个人应收金额</t>
  </si>
  <si>
    <t>实收金额</t>
  </si>
  <si>
    <t>14幢1公区电费</t>
  </si>
  <si>
    <t>14幢1水费</t>
  </si>
  <si>
    <t>总计：</t>
  </si>
  <si>
    <t>水费</t>
  </si>
  <si>
    <t>2024.2.1-2024.2.29</t>
  </si>
  <si>
    <t>2024.3.1-2024.3.31</t>
  </si>
  <si>
    <t>2024.4.1-2024.4.30</t>
  </si>
  <si>
    <t>2024.5.1-2024.5.31</t>
  </si>
  <si>
    <t>2024.6.1-2024.6.30</t>
  </si>
  <si>
    <t>2024.7.1-2024.7.31</t>
  </si>
  <si>
    <t>2024.8.1-2024.8.31</t>
  </si>
  <si>
    <t>2024.9.1-2024.9.30</t>
  </si>
  <si>
    <t>2024.10.1-2024.10.31</t>
  </si>
  <si>
    <t>2024.11.1-2024.11.30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</si>
</sst>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17</xdr:col>
      <xdr:colOff>257175</xdr:colOff>
      <xdr:row>0</xdr:row>
      <xdr:rowOff>57150</xdr:rowOff>
    </xdr:from>
    <xdr:to>
      <xdr:col>19</xdr:col>
      <xdr:colOff>328930</xdr:colOff>
      <xdr:row>8</xdr:row>
      <xdr:rowOff>224155</xdr:rowOff>
    </xdr:to>
    <xdr:pic>
      <xdr:nvPicPr>
        <xdr:cNvPr id="2" name="图片 1" descr="电费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54690" y="57150"/>
          <a:ext cx="1599565" cy="2262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1808480</xdr:colOff>
      <xdr:row>0</xdr:row>
      <xdr:rowOff>47625</xdr:rowOff>
    </xdr:from>
    <xdr:to>
      <xdr:col>20</xdr:col>
      <xdr:colOff>1388745</xdr:colOff>
      <xdr:row>8</xdr:row>
      <xdr:rowOff>78105</xdr:rowOff>
    </xdr:to>
    <xdr:pic>
      <xdr:nvPicPr>
        <xdr:cNvPr id="3" name="图片 2" descr="水费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933805" y="47625"/>
          <a:ext cx="1492250" cy="2125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opLeftCell="A3" workbookViewId="0">
      <selection activeCell="A3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15</v>
      </c>
      <c r="L9" s="18" t="s">
        <v>16</v>
      </c>
      <c r="M9" s="19">
        <v>8807</v>
      </c>
      <c r="N9" s="19">
        <v>9011</v>
      </c>
      <c r="O9" s="4">
        <f>N9-M9</f>
        <v>204</v>
      </c>
      <c r="P9" s="4">
        <v>0.59</v>
      </c>
      <c r="Q9" s="5">
        <f>P9*O9</f>
        <v>120.36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15</v>
      </c>
      <c r="L10" s="18" t="s">
        <v>17</v>
      </c>
      <c r="M10" s="19">
        <v>1</v>
      </c>
      <c r="N10" s="19">
        <v>2</v>
      </c>
      <c r="O10" s="4">
        <f>N10-M10</f>
        <v>1</v>
      </c>
      <c r="P10" s="4">
        <v>0.59</v>
      </c>
      <c r="Q10" s="5">
        <f>P10*O10</f>
        <v>0.59</v>
      </c>
      <c r="S10" s="1" t="s">
        <v>18</v>
      </c>
      <c r="U10" s="1" t="s">
        <v>19</v>
      </c>
    </row>
    <row r="11" customHeight="1" spans="14:17">
      <c r="N11" s="1" t="s">
        <v>20</v>
      </c>
      <c r="Q11" s="1">
        <f>SUM(Q9:Q10)</f>
        <v>120.95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19</v>
      </c>
      <c r="P14" s="1">
        <v>0.78</v>
      </c>
      <c r="Q14" s="1">
        <f>P14*O14</f>
        <v>14.82</v>
      </c>
    </row>
    <row r="15" s="1" customFormat="1" customHeight="1" spans="14:17">
      <c r="N15" s="1" t="s">
        <v>20</v>
      </c>
      <c r="Q15" s="1">
        <f>SUM(Q14:Q14)</f>
        <v>14.82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19</v>
      </c>
      <c r="P17" s="1">
        <v>4.48</v>
      </c>
      <c r="Q17" s="1">
        <f>P17*O17</f>
        <v>85.12</v>
      </c>
    </row>
    <row r="18" customHeight="1" spans="14:17">
      <c r="N18" s="1" t="s">
        <v>20</v>
      </c>
      <c r="Q18" s="1">
        <f>SUM(Q17:Q17)</f>
        <v>85.12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135.77</v>
      </c>
    </row>
    <row r="22" s="1" customFormat="1" customHeight="1" spans="14:17">
      <c r="N22" s="21"/>
      <c r="O22" s="21"/>
      <c r="P22" s="21" t="s">
        <v>28</v>
      </c>
      <c r="Q22" s="21">
        <f>Q18</f>
        <v>85.12</v>
      </c>
    </row>
    <row r="23" customHeight="1" spans="14:17">
      <c r="N23" s="21"/>
      <c r="O23" s="21"/>
      <c r="P23" s="21"/>
      <c r="Q23" s="21">
        <f>SUM(Q21:Q22)</f>
        <v>220.89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37</v>
      </c>
      <c r="L9" s="18" t="s">
        <v>16</v>
      </c>
      <c r="M9" s="19">
        <v>11249</v>
      </c>
      <c r="N9" s="19">
        <v>11540</v>
      </c>
      <c r="O9" s="4">
        <f>N9-M9</f>
        <v>291</v>
      </c>
      <c r="P9" s="4">
        <v>0.59</v>
      </c>
      <c r="Q9" s="5">
        <f t="shared" ref="Q9:Q14" si="0">P9*O9</f>
        <v>171.69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37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171.69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15</v>
      </c>
      <c r="P14" s="1">
        <v>0.32</v>
      </c>
      <c r="Q14" s="1">
        <f t="shared" si="0"/>
        <v>4.8</v>
      </c>
    </row>
    <row r="15" s="1" customFormat="1" customHeight="1" spans="14:17">
      <c r="N15" s="1" t="s">
        <v>20</v>
      </c>
      <c r="Q15" s="1">
        <f>SUM(Q14:Q14)</f>
        <v>4.8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15</v>
      </c>
      <c r="P17" s="20">
        <v>6.57297297297297</v>
      </c>
      <c r="Q17" s="20">
        <f>P17*O17</f>
        <v>98.5945945945946</v>
      </c>
    </row>
    <row r="18" s="1" customFormat="1" customHeight="1" spans="14:17">
      <c r="N18" s="1" t="s">
        <v>20</v>
      </c>
      <c r="P18" s="20"/>
      <c r="Q18" s="20">
        <f>SUM(Q17:Q17)</f>
        <v>98.5945945945946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176.49</v>
      </c>
    </row>
    <row r="22" s="1" customFormat="1" customHeight="1" spans="14:17">
      <c r="N22" s="21"/>
      <c r="O22" s="21"/>
      <c r="P22" s="21" t="s">
        <v>28</v>
      </c>
      <c r="Q22" s="27">
        <f>Q18</f>
        <v>98.5945945945946</v>
      </c>
    </row>
    <row r="23" s="1" customFormat="1" customHeight="1" spans="14:17">
      <c r="N23" s="21"/>
      <c r="O23" s="21"/>
      <c r="P23" s="21"/>
      <c r="Q23" s="27">
        <f>SUM(Q21:Q22)</f>
        <v>275.084594594595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abSelected="1" workbookViewId="0">
      <selection activeCell="S20" sqref="S20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38</v>
      </c>
      <c r="L9" s="18" t="s">
        <v>16</v>
      </c>
      <c r="M9" s="19">
        <v>11540</v>
      </c>
      <c r="N9" s="19">
        <v>11869</v>
      </c>
      <c r="O9" s="4">
        <f>N9-M9</f>
        <v>329</v>
      </c>
      <c r="P9" s="4">
        <v>0.59</v>
      </c>
      <c r="Q9" s="5">
        <f t="shared" ref="Q9:Q14" si="0">P9*O9</f>
        <v>194.11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17">
      <c r="I10" s="16" t="s">
        <v>14</v>
      </c>
      <c r="J10" s="6" t="s">
        <v>6</v>
      </c>
      <c r="K10" s="17" t="s">
        <v>38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</row>
    <row r="11" s="1" customFormat="1" customHeight="1" spans="14:17">
      <c r="N11" s="1" t="s">
        <v>20</v>
      </c>
      <c r="Q11" s="1">
        <f>SUM(Q9:Q10)</f>
        <v>194.11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13</v>
      </c>
      <c r="P14" s="1">
        <v>0.46</v>
      </c>
      <c r="Q14" s="1">
        <f t="shared" si="0"/>
        <v>5.98</v>
      </c>
    </row>
    <row r="15" s="1" customFormat="1" customHeight="1" spans="14:17">
      <c r="N15" s="1" t="s">
        <v>20</v>
      </c>
      <c r="Q15" s="1">
        <f>SUM(Q14:Q14)</f>
        <v>5.98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13</v>
      </c>
      <c r="P17" s="20">
        <v>7.62352941176471</v>
      </c>
      <c r="Q17" s="20">
        <f>P17*O17</f>
        <v>99.1058823529412</v>
      </c>
    </row>
    <row r="18" s="1" customFormat="1" customHeight="1" spans="14:17">
      <c r="N18" s="1" t="s">
        <v>20</v>
      </c>
      <c r="P18" s="20"/>
      <c r="Q18" s="20">
        <f>SUM(Q17:Q17)</f>
        <v>99.1058823529412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200.09</v>
      </c>
    </row>
    <row r="22" s="1" customFormat="1" customHeight="1" spans="14:17">
      <c r="N22" s="21"/>
      <c r="O22" s="21"/>
      <c r="P22" s="21" t="s">
        <v>28</v>
      </c>
      <c r="Q22" s="27">
        <f>Q18</f>
        <v>99.1058823529412</v>
      </c>
    </row>
    <row r="23" s="1" customFormat="1" customHeight="1" spans="14:17">
      <c r="N23" s="21"/>
      <c r="O23" s="21"/>
      <c r="P23" s="21"/>
      <c r="Q23" s="27">
        <f>SUM(Q21:Q22)</f>
        <v>299.195882352941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29</v>
      </c>
      <c r="L9" s="18" t="s">
        <v>16</v>
      </c>
      <c r="M9" s="19">
        <v>9011</v>
      </c>
      <c r="N9" s="19">
        <v>9376</v>
      </c>
      <c r="O9" s="4">
        <f>N9-M9</f>
        <v>365</v>
      </c>
      <c r="P9" s="4">
        <v>0.59</v>
      </c>
      <c r="Q9" s="5">
        <f t="shared" ref="Q9:Q14" si="0">P9*O9</f>
        <v>215.35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29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215.35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0.86</v>
      </c>
      <c r="Q14" s="1">
        <f t="shared" si="0"/>
        <v>17.2</v>
      </c>
    </row>
    <row r="15" s="1" customFormat="1" customHeight="1" spans="14:17">
      <c r="N15" s="1" t="s">
        <v>20</v>
      </c>
      <c r="Q15" s="1">
        <f>SUM(Q14:Q14)</f>
        <v>17.2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3.84</v>
      </c>
      <c r="Q17" s="1">
        <f>P17*O17</f>
        <v>76.8</v>
      </c>
    </row>
    <row r="18" s="1" customFormat="1" customHeight="1" spans="14:17">
      <c r="N18" s="1" t="s">
        <v>20</v>
      </c>
      <c r="Q18" s="1">
        <f>SUM(Q17:Q17)</f>
        <v>76.8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232.55</v>
      </c>
    </row>
    <row r="22" s="1" customFormat="1" customHeight="1" spans="14:17">
      <c r="N22" s="21"/>
      <c r="O22" s="21"/>
      <c r="P22" s="21" t="s">
        <v>28</v>
      </c>
      <c r="Q22" s="21">
        <f>Q18</f>
        <v>76.8</v>
      </c>
    </row>
    <row r="23" s="1" customFormat="1" customHeight="1" spans="14:17">
      <c r="N23" s="21"/>
      <c r="O23" s="21"/>
      <c r="P23" s="21"/>
      <c r="Q23" s="21">
        <f>SUM(Q21:Q22)</f>
        <v>309.35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topLeftCell="A3" workbookViewId="0">
      <selection activeCell="A3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30</v>
      </c>
      <c r="L9" s="18" t="s">
        <v>16</v>
      </c>
      <c r="M9" s="19">
        <v>9376</v>
      </c>
      <c r="N9" s="19">
        <v>9672</v>
      </c>
      <c r="O9" s="4">
        <f>N9-M9</f>
        <v>296</v>
      </c>
      <c r="P9" s="4">
        <v>0.59</v>
      </c>
      <c r="Q9" s="5">
        <f t="shared" ref="Q9:Q14" si="0">P9*O9</f>
        <v>174.64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30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174.64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0.37</v>
      </c>
      <c r="Q14" s="1">
        <f t="shared" si="0"/>
        <v>7.4</v>
      </c>
    </row>
    <row r="15" s="1" customFormat="1" customHeight="1" spans="14:17">
      <c r="N15" s="1" t="s">
        <v>20</v>
      </c>
      <c r="Q15" s="1">
        <f>SUM(Q14:Q14)</f>
        <v>7.4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5.03</v>
      </c>
      <c r="Q17" s="1">
        <f>P17*O17</f>
        <v>100.6</v>
      </c>
    </row>
    <row r="18" s="1" customFormat="1" customHeight="1" spans="14:17">
      <c r="N18" s="1" t="s">
        <v>20</v>
      </c>
      <c r="Q18" s="1">
        <f>SUM(Q17:Q17)</f>
        <v>100.6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182.04</v>
      </c>
    </row>
    <row r="22" s="1" customFormat="1" customHeight="1" spans="14:17">
      <c r="N22" s="21"/>
      <c r="O22" s="21"/>
      <c r="P22" s="21" t="s">
        <v>28</v>
      </c>
      <c r="Q22" s="21">
        <f>Q18</f>
        <v>100.6</v>
      </c>
    </row>
    <row r="23" s="1" customFormat="1" customHeight="1" spans="14:17">
      <c r="N23" s="21"/>
      <c r="O23" s="21"/>
      <c r="P23" s="21"/>
      <c r="Q23" s="21">
        <f>SUM(Q21:Q22)</f>
        <v>282.64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31</v>
      </c>
      <c r="L9" s="18" t="s">
        <v>16</v>
      </c>
      <c r="M9" s="19">
        <v>9672</v>
      </c>
      <c r="N9" s="19">
        <v>9975</v>
      </c>
      <c r="O9" s="4">
        <f>N9-M9</f>
        <v>303</v>
      </c>
      <c r="P9" s="4">
        <v>0.59</v>
      </c>
      <c r="Q9" s="5">
        <f t="shared" ref="Q9:Q14" si="0">P9*O9</f>
        <v>178.77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31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178.77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21</v>
      </c>
      <c r="P14" s="1">
        <v>0.28</v>
      </c>
      <c r="Q14" s="1">
        <f t="shared" si="0"/>
        <v>5.88</v>
      </c>
    </row>
    <row r="15" s="1" customFormat="1" customHeight="1" spans="14:17">
      <c r="N15" s="1" t="s">
        <v>20</v>
      </c>
      <c r="Q15" s="1">
        <f>SUM(Q14:Q14)</f>
        <v>5.88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21</v>
      </c>
      <c r="P17" s="1">
        <v>5.16</v>
      </c>
      <c r="Q17" s="1">
        <f>P17*O17</f>
        <v>108.36</v>
      </c>
    </row>
    <row r="18" s="1" customFormat="1" customHeight="1" spans="14:17">
      <c r="N18" s="1" t="s">
        <v>20</v>
      </c>
      <c r="Q18" s="1">
        <f>SUM(Q17:Q17)</f>
        <v>108.36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184.65</v>
      </c>
    </row>
    <row r="22" s="1" customFormat="1" customHeight="1" spans="14:17">
      <c r="N22" s="21"/>
      <c r="O22" s="21"/>
      <c r="P22" s="21" t="s">
        <v>28</v>
      </c>
      <c r="Q22" s="21">
        <f>Q18</f>
        <v>108.36</v>
      </c>
    </row>
    <row r="23" s="1" customFormat="1" customHeight="1" spans="14:17">
      <c r="N23" s="21"/>
      <c r="O23" s="21"/>
      <c r="P23" s="21"/>
      <c r="Q23" s="21">
        <f>SUM(Q21:Q22)</f>
        <v>293.01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32</v>
      </c>
      <c r="L9" s="18" t="s">
        <v>16</v>
      </c>
      <c r="M9" s="19">
        <v>9975</v>
      </c>
      <c r="N9" s="19">
        <v>10261</v>
      </c>
      <c r="O9" s="4">
        <f>N9-M9</f>
        <v>286</v>
      </c>
      <c r="P9" s="4">
        <v>0.59</v>
      </c>
      <c r="Q9" s="5">
        <f t="shared" ref="Q9:Q14" si="0">P9*O9</f>
        <v>168.74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32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168.74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0.24</v>
      </c>
      <c r="Q14" s="1">
        <f t="shared" si="0"/>
        <v>4.8</v>
      </c>
    </row>
    <row r="15" s="1" customFormat="1" customHeight="1" spans="14:17">
      <c r="N15" s="1" t="s">
        <v>20</v>
      </c>
      <c r="Q15" s="1">
        <f>SUM(Q14:Q14)</f>
        <v>4.8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5.76</v>
      </c>
      <c r="Q17" s="1">
        <f>P17*O17</f>
        <v>115.2</v>
      </c>
    </row>
    <row r="18" s="1" customFormat="1" customHeight="1" spans="14:17">
      <c r="N18" s="1" t="s">
        <v>20</v>
      </c>
      <c r="Q18" s="1">
        <f>SUM(Q17:Q17)</f>
        <v>115.2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173.54</v>
      </c>
    </row>
    <row r="22" s="1" customFormat="1" customHeight="1" spans="14:17">
      <c r="N22" s="21"/>
      <c r="O22" s="21"/>
      <c r="P22" s="21" t="s">
        <v>28</v>
      </c>
      <c r="Q22" s="21">
        <f>Q18</f>
        <v>115.2</v>
      </c>
    </row>
    <row r="23" s="1" customFormat="1" customHeight="1" spans="14:17">
      <c r="N23" s="21"/>
      <c r="O23" s="21"/>
      <c r="P23" s="21"/>
      <c r="Q23" s="21">
        <f>SUM(Q21:Q22)</f>
        <v>288.74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33</v>
      </c>
      <c r="L9" s="18" t="s">
        <v>16</v>
      </c>
      <c r="M9" s="19">
        <v>10261</v>
      </c>
      <c r="N9" s="19">
        <v>10542</v>
      </c>
      <c r="O9" s="4">
        <f>N9-M9</f>
        <v>281</v>
      </c>
      <c r="P9" s="4">
        <v>0.59</v>
      </c>
      <c r="Q9" s="5">
        <f t="shared" ref="Q9:Q14" si="0">P9*O9</f>
        <v>165.79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33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165.79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20</v>
      </c>
      <c r="P14" s="1">
        <v>0.32</v>
      </c>
      <c r="Q14" s="1">
        <f t="shared" si="0"/>
        <v>6.4</v>
      </c>
    </row>
    <row r="15" s="1" customFormat="1" customHeight="1" spans="14:17">
      <c r="N15" s="1" t="s">
        <v>20</v>
      </c>
      <c r="Q15" s="1">
        <f>SUM(Q14:Q14)</f>
        <v>6.4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20</v>
      </c>
      <c r="P17" s="1">
        <v>7.54</v>
      </c>
      <c r="Q17" s="1">
        <f>P17*O17</f>
        <v>150.8</v>
      </c>
    </row>
    <row r="18" s="1" customFormat="1" customHeight="1" spans="14:17">
      <c r="N18" s="1" t="s">
        <v>20</v>
      </c>
      <c r="Q18" s="1">
        <f>SUM(Q17:Q17)</f>
        <v>150.8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172.19</v>
      </c>
    </row>
    <row r="22" s="1" customFormat="1" customHeight="1" spans="14:17">
      <c r="N22" s="21"/>
      <c r="O22" s="21"/>
      <c r="P22" s="21" t="s">
        <v>28</v>
      </c>
      <c r="Q22" s="21">
        <f>Q18</f>
        <v>150.8</v>
      </c>
    </row>
    <row r="23" s="1" customFormat="1" customHeight="1" spans="14:17">
      <c r="N23" s="21"/>
      <c r="O23" s="21"/>
      <c r="P23" s="21"/>
      <c r="Q23" s="21">
        <f>SUM(Q21:Q22)</f>
        <v>322.99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34</v>
      </c>
      <c r="L9" s="18" t="s">
        <v>16</v>
      </c>
      <c r="M9" s="19">
        <v>10542</v>
      </c>
      <c r="N9" s="19">
        <v>10751</v>
      </c>
      <c r="O9" s="4">
        <f>N9-M9</f>
        <v>209</v>
      </c>
      <c r="P9" s="4">
        <v>0.59</v>
      </c>
      <c r="Q9" s="5">
        <f t="shared" ref="Q9:Q14" si="0">P9*O9</f>
        <v>123.31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34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123.31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19</v>
      </c>
      <c r="P14" s="1">
        <v>0.63</v>
      </c>
      <c r="Q14" s="1">
        <f t="shared" si="0"/>
        <v>11.97</v>
      </c>
    </row>
    <row r="15" s="1" customFormat="1" customHeight="1" spans="14:17">
      <c r="N15" s="1" t="s">
        <v>20</v>
      </c>
      <c r="Q15" s="1">
        <f>SUM(Q14:Q14)</f>
        <v>11.97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19</v>
      </c>
      <c r="P17" s="1">
        <v>6.69</v>
      </c>
      <c r="Q17" s="1">
        <f>P17*O17</f>
        <v>127.11</v>
      </c>
    </row>
    <row r="18" s="1" customFormat="1" customHeight="1" spans="14:17">
      <c r="N18" s="1" t="s">
        <v>20</v>
      </c>
      <c r="Q18" s="1">
        <f>SUM(Q17:Q17)</f>
        <v>127.11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135.28</v>
      </c>
    </row>
    <row r="22" s="1" customFormat="1" customHeight="1" spans="14:17">
      <c r="N22" s="21"/>
      <c r="O22" s="21"/>
      <c r="P22" s="21" t="s">
        <v>28</v>
      </c>
      <c r="Q22" s="21">
        <f>Q18</f>
        <v>127.11</v>
      </c>
    </row>
    <row r="23" s="1" customFormat="1" customHeight="1" spans="14:17">
      <c r="N23" s="21"/>
      <c r="O23" s="21"/>
      <c r="P23" s="21"/>
      <c r="Q23" s="21">
        <f>SUM(Q21:Q22)</f>
        <v>262.39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zoomScale="115" zoomScaleNormal="115"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35</v>
      </c>
      <c r="L9" s="18" t="s">
        <v>16</v>
      </c>
      <c r="M9" s="19">
        <v>10751</v>
      </c>
      <c r="N9" s="19">
        <v>10978</v>
      </c>
      <c r="O9" s="4">
        <f>N9-M9</f>
        <v>227</v>
      </c>
      <c r="P9" s="4">
        <v>0.59</v>
      </c>
      <c r="Q9" s="5">
        <f t="shared" ref="Q9:Q14" si="0">P9*O9</f>
        <v>133.93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35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133.93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13</v>
      </c>
      <c r="P14" s="1">
        <v>1.47</v>
      </c>
      <c r="Q14" s="1">
        <f t="shared" si="0"/>
        <v>19.11</v>
      </c>
    </row>
    <row r="15" s="1" customFormat="1" customHeight="1" spans="14:17">
      <c r="N15" s="1" t="s">
        <v>20</v>
      </c>
      <c r="Q15" s="1">
        <f>SUM(Q14:Q14)</f>
        <v>19.11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13</v>
      </c>
      <c r="P17" s="1">
        <v>7.68</v>
      </c>
      <c r="Q17" s="1">
        <f>P17*O17</f>
        <v>99.84</v>
      </c>
    </row>
    <row r="18" s="1" customFormat="1" customHeight="1" spans="14:17">
      <c r="N18" s="1" t="s">
        <v>20</v>
      </c>
      <c r="Q18" s="1">
        <f>SUM(Q17:Q17)</f>
        <v>99.84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153.04</v>
      </c>
    </row>
    <row r="22" s="1" customFormat="1" customHeight="1" spans="14:17">
      <c r="N22" s="21"/>
      <c r="O22" s="21"/>
      <c r="P22" s="21" t="s">
        <v>28</v>
      </c>
      <c r="Q22" s="21">
        <f>Q18</f>
        <v>99.84</v>
      </c>
    </row>
    <row r="23" s="1" customFormat="1" customHeight="1" spans="14:17">
      <c r="N23" s="21"/>
      <c r="O23" s="21"/>
      <c r="P23" s="21"/>
      <c r="Q23" s="21">
        <f>SUM(Q21:Q22)</f>
        <v>252.88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23"/>
  <sheetViews>
    <sheetView workbookViewId="0">
      <selection activeCell="A1" sqref="$A1:$XFD1048576"/>
    </sheetView>
  </sheetViews>
  <sheetFormatPr defaultColWidth="9.81666666666667" defaultRowHeight="21" customHeight="1"/>
  <cols>
    <col min="1" max="1" width="4.09166666666667" style="1" customWidth="1"/>
    <col min="2" max="7" width="2.31666666666667" style="1" customWidth="1"/>
    <col min="8" max="8" width="6.14166666666667" style="1" customWidth="1"/>
    <col min="9" max="9" width="15" style="1" customWidth="1"/>
    <col min="10" max="10" width="8.05" style="1" customWidth="1"/>
    <col min="11" max="11" width="21" style="1" customWidth="1"/>
    <col min="12" max="12" width="9.26666666666667" style="1" customWidth="1"/>
    <col min="13" max="13" width="9.95" style="1" customWidth="1"/>
    <col min="14" max="14" width="18.125" style="1" customWidth="1"/>
    <col min="15" max="15" width="10.5" style="1" customWidth="1"/>
    <col min="16" max="16" width="13.5" style="1" customWidth="1"/>
    <col min="17" max="17" width="9.55" style="1" customWidth="1"/>
    <col min="18" max="18" width="10.2333333333333" style="1"/>
    <col min="19" max="19" width="9.81666666666667" style="1"/>
    <col min="20" max="20" width="25.0916666666667" style="1" customWidth="1"/>
    <col min="21" max="21" width="19.9083333333333" style="1" customWidth="1"/>
    <col min="22" max="22" width="15.1416666666667" style="1" customWidth="1"/>
    <col min="23" max="16384" width="9.81666666666667" style="1"/>
  </cols>
  <sheetData>
    <row r="1" s="1" customFormat="1" ht="20" customHeight="1"/>
    <row r="2" s="2" customFormat="1" ht="20" customHeight="1" spans="9:13">
      <c r="I2" s="7" t="s">
        <v>0</v>
      </c>
      <c r="J2" s="8"/>
      <c r="K2" s="8"/>
      <c r="L2" s="8"/>
      <c r="M2" s="9"/>
    </row>
    <row r="3" s="2" customFormat="1" ht="20" customHeight="1" spans="9:20">
      <c r="I3" s="10" t="s">
        <v>1</v>
      </c>
      <c r="J3" s="11"/>
      <c r="K3" s="11"/>
      <c r="L3" s="11"/>
      <c r="M3" s="12"/>
      <c r="O3" s="10"/>
      <c r="P3" s="11"/>
      <c r="Q3" s="11"/>
      <c r="R3" s="11"/>
      <c r="S3" s="11"/>
      <c r="T3" s="12"/>
    </row>
    <row r="4" s="2" customFormat="1" ht="20" customHeight="1" spans="9:20">
      <c r="I4" s="10" t="s">
        <v>2</v>
      </c>
      <c r="J4" s="11"/>
      <c r="K4" s="11"/>
      <c r="L4" s="11"/>
      <c r="M4" s="12"/>
      <c r="O4" s="10"/>
      <c r="P4" s="11"/>
      <c r="Q4" s="11"/>
      <c r="R4" s="11"/>
      <c r="S4" s="11"/>
      <c r="T4" s="12"/>
    </row>
    <row r="5" s="2" customFormat="1" ht="20" customHeight="1" spans="9:20">
      <c r="I5" s="10" t="s">
        <v>3</v>
      </c>
      <c r="J5" s="11"/>
      <c r="K5" s="11"/>
      <c r="L5" s="11"/>
      <c r="M5" s="12"/>
      <c r="O5" s="10"/>
      <c r="P5" s="11"/>
      <c r="Q5" s="11"/>
      <c r="R5" s="11"/>
      <c r="S5" s="11"/>
      <c r="T5" s="12"/>
    </row>
    <row r="6" s="2" customFormat="1" ht="20" customHeight="1" spans="9:13">
      <c r="I6" s="10" t="s">
        <v>4</v>
      </c>
      <c r="J6" s="11"/>
      <c r="K6" s="11"/>
      <c r="L6" s="11"/>
      <c r="M6" s="12"/>
    </row>
    <row r="7" s="1" customFormat="1" customHeight="1" spans="9:17">
      <c r="I7" s="13" t="s">
        <v>5</v>
      </c>
      <c r="J7" s="14"/>
      <c r="K7" s="14"/>
      <c r="L7" s="14"/>
      <c r="M7" s="14"/>
      <c r="N7" s="14"/>
      <c r="O7" s="14"/>
      <c r="P7" s="14"/>
      <c r="Q7" s="22"/>
    </row>
    <row r="8" s="3" customFormat="1" ht="24" customHeight="1" spans="1:61">
      <c r="A8" s="4"/>
      <c r="F8" s="5"/>
      <c r="G8" s="6"/>
      <c r="H8" s="6"/>
      <c r="I8" s="15"/>
      <c r="J8" s="6" t="s">
        <v>6</v>
      </c>
      <c r="K8" s="6" t="s">
        <v>7</v>
      </c>
      <c r="L8" s="6" t="s">
        <v>8</v>
      </c>
      <c r="M8" s="6" t="s">
        <v>9</v>
      </c>
      <c r="N8" s="6" t="s">
        <v>10</v>
      </c>
      <c r="O8" s="6" t="s">
        <v>11</v>
      </c>
      <c r="P8" s="6" t="s">
        <v>12</v>
      </c>
      <c r="Q8" s="23" t="s">
        <v>13</v>
      </c>
      <c r="R8" s="24"/>
      <c r="S8" s="5"/>
      <c r="T8" s="25"/>
      <c r="U8" s="25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="3" customFormat="1" ht="24" customHeight="1" spans="1:61">
      <c r="A9" s="4"/>
      <c r="B9" s="4"/>
      <c r="C9" s="4"/>
      <c r="D9" s="4"/>
      <c r="E9" s="5"/>
      <c r="F9" s="5"/>
      <c r="G9" s="4"/>
      <c r="H9" s="4"/>
      <c r="I9" s="16" t="s">
        <v>14</v>
      </c>
      <c r="J9" s="6" t="s">
        <v>6</v>
      </c>
      <c r="K9" s="17" t="s">
        <v>36</v>
      </c>
      <c r="L9" s="18" t="s">
        <v>16</v>
      </c>
      <c r="M9" s="19">
        <v>10978</v>
      </c>
      <c r="N9" s="19">
        <v>11249</v>
      </c>
      <c r="O9" s="4">
        <f>N9-M9</f>
        <v>271</v>
      </c>
      <c r="P9" s="4">
        <v>0.59</v>
      </c>
      <c r="Q9" s="5">
        <f t="shared" ref="Q9:Q14" si="0">P9*O9</f>
        <v>159.89</v>
      </c>
      <c r="R9" s="5"/>
      <c r="S9" s="5"/>
      <c r="T9" s="25"/>
      <c r="U9" s="25"/>
      <c r="V9" s="26"/>
      <c r="W9" s="6"/>
      <c r="X9" s="4"/>
      <c r="Y9" s="4"/>
      <c r="Z9" s="4"/>
      <c r="AA9" s="4"/>
      <c r="AB9" s="4"/>
      <c r="AC9" s="6"/>
      <c r="AD9" s="4"/>
      <c r="AE9" s="4"/>
      <c r="AF9" s="4"/>
      <c r="AG9" s="4"/>
      <c r="AH9" s="4"/>
      <c r="AI9" s="4"/>
      <c r="AJ9" s="4"/>
      <c r="AK9" s="4"/>
      <c r="AL9" s="4"/>
      <c r="AM9" s="6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="1" customFormat="1" customHeight="1" spans="9:21">
      <c r="I10" s="16" t="s">
        <v>14</v>
      </c>
      <c r="J10" s="6" t="s">
        <v>6</v>
      </c>
      <c r="K10" s="17" t="s">
        <v>36</v>
      </c>
      <c r="L10" s="18" t="s">
        <v>17</v>
      </c>
      <c r="M10" s="19">
        <v>2</v>
      </c>
      <c r="N10" s="19">
        <v>2</v>
      </c>
      <c r="O10" s="4">
        <f>N10-M10</f>
        <v>0</v>
      </c>
      <c r="P10" s="4">
        <v>0.59</v>
      </c>
      <c r="Q10" s="5">
        <f t="shared" si="0"/>
        <v>0</v>
      </c>
      <c r="S10" s="1" t="s">
        <v>18</v>
      </c>
      <c r="U10" s="1" t="s">
        <v>19</v>
      </c>
    </row>
    <row r="11" s="1" customFormat="1" customHeight="1" spans="14:17">
      <c r="N11" s="1" t="s">
        <v>20</v>
      </c>
      <c r="Q11" s="1">
        <f>SUM(Q9:Q10)</f>
        <v>159.89</v>
      </c>
    </row>
    <row r="13" s="1" customFormat="1" customHeight="1" spans="14:17">
      <c r="N13" s="6" t="s">
        <v>21</v>
      </c>
      <c r="O13" s="6" t="s">
        <v>22</v>
      </c>
      <c r="P13" s="6" t="s">
        <v>23</v>
      </c>
      <c r="Q13" s="23" t="s">
        <v>24</v>
      </c>
    </row>
    <row r="14" s="1" customFormat="1" customHeight="1" spans="14:17">
      <c r="N14" s="1" t="s">
        <v>25</v>
      </c>
      <c r="O14" s="1">
        <v>14</v>
      </c>
      <c r="P14" s="1">
        <v>0.39</v>
      </c>
      <c r="Q14" s="1">
        <f t="shared" si="0"/>
        <v>5.46</v>
      </c>
    </row>
    <row r="15" s="1" customFormat="1" customHeight="1" spans="14:17">
      <c r="N15" s="1" t="s">
        <v>20</v>
      </c>
      <c r="Q15" s="1">
        <f>SUM(Q14:Q14)</f>
        <v>5.46</v>
      </c>
    </row>
    <row r="16" s="1" customFormat="1" customHeight="1" spans="14:17">
      <c r="N16" s="6" t="s">
        <v>21</v>
      </c>
      <c r="O16" s="6" t="s">
        <v>22</v>
      </c>
      <c r="P16" s="6" t="s">
        <v>23</v>
      </c>
      <c r="Q16" s="23" t="s">
        <v>24</v>
      </c>
    </row>
    <row r="17" s="1" customFormat="1" customHeight="1" spans="14:17">
      <c r="N17" s="1" t="s">
        <v>26</v>
      </c>
      <c r="O17" s="1">
        <v>14</v>
      </c>
      <c r="P17" s="1">
        <v>8.53</v>
      </c>
      <c r="Q17" s="1">
        <f>P17*O17</f>
        <v>119.42</v>
      </c>
    </row>
    <row r="18" s="1" customFormat="1" customHeight="1" spans="14:17">
      <c r="N18" s="1" t="s">
        <v>20</v>
      </c>
      <c r="Q18" s="1">
        <f>SUM(Q17:Q17)</f>
        <v>119.42</v>
      </c>
    </row>
    <row r="21" s="1" customFormat="1" customHeight="1" spans="14:17">
      <c r="N21" s="21"/>
      <c r="O21" s="21" t="s">
        <v>27</v>
      </c>
      <c r="P21" s="21" t="s">
        <v>6</v>
      </c>
      <c r="Q21" s="21">
        <f>Q11+Q15</f>
        <v>165.35</v>
      </c>
    </row>
    <row r="22" s="1" customFormat="1" customHeight="1" spans="14:17">
      <c r="N22" s="21"/>
      <c r="O22" s="21"/>
      <c r="P22" s="21" t="s">
        <v>28</v>
      </c>
      <c r="Q22" s="21">
        <f>Q18</f>
        <v>119.42</v>
      </c>
    </row>
    <row r="23" s="1" customFormat="1" customHeight="1" spans="14:17">
      <c r="N23" s="21"/>
      <c r="O23" s="21"/>
      <c r="P23" s="21"/>
      <c r="Q23" s="21">
        <f>SUM(Q21:Q22)</f>
        <v>284.77</v>
      </c>
    </row>
  </sheetData>
  <mergeCells count="10">
    <mergeCell ref="I2:M2"/>
    <mergeCell ref="I3:M3"/>
    <mergeCell ref="O3:T3"/>
    <mergeCell ref="I4:M4"/>
    <mergeCell ref="O4:T4"/>
    <mergeCell ref="I5:M5"/>
    <mergeCell ref="O5:T5"/>
    <mergeCell ref="I6:M6"/>
    <mergeCell ref="N6:R6"/>
    <mergeCell ref="I7:Q7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LPQ</dc:creator>
  <cp:lastModifiedBy>dell</cp:lastModifiedBy>
  <dcterms:created xsi:type="dcterms:W3CDTF">2023-10-11T11:31:00Z</dcterms:created>
  <dcterms:modified xsi:type="dcterms:W3CDTF">2024-12-04T04:48:53Z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B97A614D29B14E2CB40813D658E55EA3_13</vt:lpwstr>
  </property>
  <property fmtid="{D5CDD505-2E9C-101B-9397-08002B2CF9AE}" pid="3" name="KSOProductBuildVer">
    <vt:lpwstr>2052-12.1.0.18912</vt:lpwstr>
  </property>
</Properties>
</file>