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activeTab="1"/>
  </bookViews>
  <sheets>
    <sheet name="10月" sheetId="2" r:id="rId1"/>
    <sheet name="11月" sheetId="3" r:id="rId2"/>
  </sheets>
  <externalReferences>
    <externalReference r:id="rId3"/>
  </externalReferences>
  <definedNames>
    <definedName name="_xlnm._FilterDatabase" localSheetId="0" hidden="1">'10月'!$A$2:$J$50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<sst xmlns="http://schemas.openxmlformats.org/spreadsheetml/2006/main" count="517" uniqueCount="169">
  <si>
    <t>尖山湖店23栋网络费用清单-10月</t>
  </si>
  <si>
    <t>宽带账号</t>
  </si>
  <si>
    <t>房间号</t>
  </si>
  <si>
    <t>套餐</t>
  </si>
  <si>
    <t>开通时间</t>
  </si>
  <si>
    <t>本期计费开始时间</t>
  </si>
  <si>
    <t>关闭时间</t>
  </si>
  <si>
    <t>结算周期</t>
  </si>
  <si>
    <t>结算天数</t>
  </si>
  <si>
    <t>结算金额</t>
  </si>
  <si>
    <t>备注</t>
  </si>
  <si>
    <t>WQCSYLG0731319</t>
  </si>
  <si>
    <t>23-319</t>
  </si>
  <si>
    <t>尖山湖·窝趣公寓-长沙岳麓麓谷店二期-100M/6个月</t>
  </si>
  <si>
    <t>10月</t>
  </si>
  <si>
    <t>WQCSYLG0731324</t>
  </si>
  <si>
    <t>23-324</t>
  </si>
  <si>
    <t>尖山湖·窝趣公寓-长沙岳麓麓谷店二期-100M/1月</t>
  </si>
  <si>
    <t>WQCSYLG0731401</t>
  </si>
  <si>
    <t>23-401</t>
  </si>
  <si>
    <t>WQCSYLG0731402</t>
  </si>
  <si>
    <t>23-402</t>
  </si>
  <si>
    <t>WQCSYLG0731403</t>
  </si>
  <si>
    <t>23-403</t>
  </si>
  <si>
    <t>尖山湖·窝趣公寓-长沙岳麓麓谷店二期-100M/3个月</t>
  </si>
  <si>
    <t>WQCSYLG0731405</t>
  </si>
  <si>
    <t>23-405</t>
  </si>
  <si>
    <t>WQCSYLG0731406</t>
  </si>
  <si>
    <t>23-406</t>
  </si>
  <si>
    <t>WQCSYLG0731407</t>
  </si>
  <si>
    <t>23-407</t>
  </si>
  <si>
    <t>WQCSYLG0731408</t>
  </si>
  <si>
    <t>23-408</t>
  </si>
  <si>
    <t>WQCSYLG0731410</t>
  </si>
  <si>
    <t>23-410</t>
  </si>
  <si>
    <t>WQCSYLG0731411</t>
  </si>
  <si>
    <t>23-411</t>
  </si>
  <si>
    <t>WQCSYLG0731412</t>
  </si>
  <si>
    <t>23-412</t>
  </si>
  <si>
    <t>WQCSYLG0731413</t>
  </si>
  <si>
    <t>23-413</t>
  </si>
  <si>
    <t>WQCSYLG0731414</t>
  </si>
  <si>
    <t>23-414</t>
  </si>
  <si>
    <t>WQCSYLG0731415</t>
  </si>
  <si>
    <t>23-415</t>
  </si>
  <si>
    <t>WQCSYLG0731416</t>
  </si>
  <si>
    <t>23-416</t>
  </si>
  <si>
    <t>WQCSYLG0731417</t>
  </si>
  <si>
    <t>23-417</t>
  </si>
  <si>
    <t>WQCSYLG0731418</t>
  </si>
  <si>
    <t>23-418</t>
  </si>
  <si>
    <t>WQCSYLG0731419</t>
  </si>
  <si>
    <t>23-419</t>
  </si>
  <si>
    <t>WQCSYLG0731420</t>
  </si>
  <si>
    <t>23-420</t>
  </si>
  <si>
    <t>WQCSYLG0731421</t>
  </si>
  <si>
    <t>23-421</t>
  </si>
  <si>
    <t>WQCSYLG0731422</t>
  </si>
  <si>
    <t>23-422</t>
  </si>
  <si>
    <t>WQCSYLG0731423</t>
  </si>
  <si>
    <t>23-423</t>
  </si>
  <si>
    <t>WQCSYLG0731424</t>
  </si>
  <si>
    <t>23-424</t>
  </si>
  <si>
    <t>WQCSYLG0731801</t>
  </si>
  <si>
    <t>23-801</t>
  </si>
  <si>
    <t>WQCSYLG0731803</t>
  </si>
  <si>
    <t>23-803</t>
  </si>
  <si>
    <t>WQCSYLG0731805</t>
  </si>
  <si>
    <t>23-805</t>
  </si>
  <si>
    <t>WQCSYLG0731806</t>
  </si>
  <si>
    <t>23-806</t>
  </si>
  <si>
    <t>尖山湖·窝趣公寓-长沙岳麓麓谷店二期-300M/1月</t>
  </si>
  <si>
    <t>提速</t>
  </si>
  <si>
    <t>WQCSYLG0731808</t>
  </si>
  <si>
    <t>23-808</t>
  </si>
  <si>
    <t>WQCSYLG0731809</t>
  </si>
  <si>
    <t>23-809</t>
  </si>
  <si>
    <t>WQCSYLG0731813</t>
  </si>
  <si>
    <t>23-813</t>
  </si>
  <si>
    <t>WQCSYLG0731814</t>
  </si>
  <si>
    <t>23-814</t>
  </si>
  <si>
    <t>尖山湖·窝趣公寓-长沙岳麓麓谷店二期-100M/1年</t>
  </si>
  <si>
    <t>WQCSYLG0731815</t>
  </si>
  <si>
    <t>23-815</t>
  </si>
  <si>
    <t>WQCSYLG0731816</t>
  </si>
  <si>
    <t>23-816</t>
  </si>
  <si>
    <t>WQCSYLG0731817</t>
  </si>
  <si>
    <t>23-817</t>
  </si>
  <si>
    <t>WQCSYLG0731818</t>
  </si>
  <si>
    <t>23-818</t>
  </si>
  <si>
    <t>WQCSYLG0731820</t>
  </si>
  <si>
    <t>23-820</t>
  </si>
  <si>
    <t>WQCSYLG0731821</t>
  </si>
  <si>
    <t>23-821</t>
  </si>
  <si>
    <t>WQCSYLG0731822</t>
  </si>
  <si>
    <t>23-822</t>
  </si>
  <si>
    <t>WQCSYLG0731824</t>
  </si>
  <si>
    <t>23-824</t>
  </si>
  <si>
    <t>WQCSYLG0731901</t>
  </si>
  <si>
    <t>23-901</t>
  </si>
  <si>
    <t>WQCSYLG0731903</t>
  </si>
  <si>
    <t>23-903</t>
  </si>
  <si>
    <t>WQCSYLG0731911</t>
  </si>
  <si>
    <t>23-911</t>
  </si>
  <si>
    <t>WQCSYLG0731915</t>
  </si>
  <si>
    <t>23-915</t>
  </si>
  <si>
    <t>WQCSYLG0731919</t>
  </si>
  <si>
    <t>23-919</t>
  </si>
  <si>
    <t>WQCSYLG0731920</t>
  </si>
  <si>
    <t>23-920</t>
  </si>
  <si>
    <t>WQCSYLG0731924</t>
  </si>
  <si>
    <t>23-924</t>
  </si>
  <si>
    <t>总计</t>
  </si>
  <si>
    <t>尖山湖店23栋网络费用清单-11月</t>
  </si>
  <si>
    <t>WQCSYLG0731305</t>
  </si>
  <si>
    <t>23-305</t>
  </si>
  <si>
    <t>11月</t>
  </si>
  <si>
    <t>WQCSYLG0731309</t>
  </si>
  <si>
    <t>23-309</t>
  </si>
  <si>
    <t>WQCSYLG0731313</t>
  </si>
  <si>
    <t>23-313</t>
  </si>
  <si>
    <t>WQCSYLG0731802</t>
  </si>
  <si>
    <t>23-802</t>
  </si>
  <si>
    <t>WQCSYLG0731804</t>
  </si>
  <si>
    <t>23-804</t>
  </si>
  <si>
    <t>WQCSYLG0731812</t>
  </si>
  <si>
    <t>23-812</t>
  </si>
  <si>
    <t>WQCSYLG0731823</t>
  </si>
  <si>
    <t>23-823</t>
  </si>
  <si>
    <t>WQCSYLG0731902</t>
  </si>
  <si>
    <t>23-902</t>
  </si>
  <si>
    <t>WQCSYLG0731907</t>
  </si>
  <si>
    <t>23-907</t>
  </si>
  <si>
    <t>WQCSYLG0731908</t>
  </si>
  <si>
    <t>23-908</t>
  </si>
  <si>
    <t>WQCSYLG0731909</t>
  </si>
  <si>
    <t>23-909</t>
  </si>
  <si>
    <t>WQCSYLG0731912</t>
  </si>
  <si>
    <t>23-912</t>
  </si>
  <si>
    <t>WQCSYLG0731913</t>
  </si>
  <si>
    <t>23-913</t>
  </si>
  <si>
    <t>WQCSYLG0731914</t>
  </si>
  <si>
    <t>23-914</t>
  </si>
  <si>
    <t>WQCSYLG0731916</t>
  </si>
  <si>
    <t>23-916</t>
  </si>
  <si>
    <t>WQCSYLG0731917</t>
  </si>
  <si>
    <t>23-917</t>
  </si>
  <si>
    <t>WQCSYLG0731918</t>
  </si>
  <si>
    <t>23-918</t>
  </si>
  <si>
    <t>WQCSYLG0731921</t>
  </si>
  <si>
    <t>23-921</t>
  </si>
  <si>
    <t>WQCSYLG0731922</t>
  </si>
  <si>
    <t>23-922</t>
  </si>
  <si>
    <t>WQCSYLG07311002</t>
  </si>
  <si>
    <t>23-1002</t>
  </si>
  <si>
    <t>WQCSYLG07311009</t>
  </si>
  <si>
    <t>23-1009</t>
  </si>
  <si>
    <t>WQCSYLG07311010</t>
  </si>
  <si>
    <t>23-1010</t>
  </si>
  <si>
    <t>WQCSYLG07311011</t>
  </si>
  <si>
    <t>23-1011</t>
  </si>
  <si>
    <t>WQCSYLG07311013</t>
  </si>
  <si>
    <t>23-1013</t>
  </si>
  <si>
    <t>WQCSYLG07311021</t>
  </si>
  <si>
    <t>23-1021</t>
  </si>
  <si>
    <t>WQCSYLG07311024</t>
  </si>
  <si>
    <t>23-1024</t>
  </si>
  <si>
    <t>WQCSYLG07311912</t>
  </si>
  <si>
    <t>23-1912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</si>
</sst>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left" wrapText="1"/>
    </xf>
    <xf numFmtId="176" fontId="5" fillId="0" borderId="3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176" fontId="2" fillId="0" borderId="3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#&#26635;&#32593;&#32476;&#36153;&#26126;&#32454;2024.10-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月"/>
      <sheetName val="11月"/>
    </sheetNames>
    <sheetDataSet>
      <sheetData sheetId="0"/>
      <sheetData sheetId="1">
        <row r="1">
          <cell r="A1" t="str">
            <v>用户名</v>
          </cell>
          <cell r="B1" t="str">
            <v>套餐</v>
          </cell>
          <cell r="C1" t="str">
            <v>开通时间</v>
          </cell>
          <cell r="D1" t="str">
            <v>本期计费开始时间</v>
          </cell>
          <cell r="E1" t="str">
            <v>关闭时间</v>
          </cell>
          <cell r="F1" t="str">
            <v>结算周期</v>
          </cell>
          <cell r="G1" t="str">
            <v>结算天数</v>
          </cell>
          <cell r="H1" t="str">
            <v>结算金额</v>
          </cell>
        </row>
        <row r="2">
          <cell r="A2">
            <v>305</v>
          </cell>
          <cell r="B2" t="str">
            <v>尖山湖·窝趣公寓-长沙岳麓麓谷店二期-100M/1年</v>
          </cell>
          <cell r="C2">
            <v>45609.4626157407</v>
          </cell>
          <cell r="D2">
            <v>45609.4626157407</v>
          </cell>
          <cell r="E2">
            <v>45974.4626157407</v>
          </cell>
          <cell r="F2" t="str">
            <v>11月</v>
          </cell>
          <cell r="G2">
            <v>17</v>
          </cell>
          <cell r="H2">
            <v>17</v>
          </cell>
        </row>
        <row r="3">
          <cell r="A3">
            <v>309</v>
          </cell>
          <cell r="B3" t="str">
            <v>尖山湖·窝趣公寓-长沙岳麓麓谷店二期-100M/1年</v>
          </cell>
          <cell r="C3">
            <v>45612.8130902778</v>
          </cell>
          <cell r="D3">
            <v>45612.8130902778</v>
          </cell>
          <cell r="E3">
            <v>45977.8130902778</v>
          </cell>
          <cell r="F3" t="str">
            <v>11月</v>
          </cell>
          <cell r="G3">
            <v>15</v>
          </cell>
          <cell r="H3">
            <v>15</v>
          </cell>
        </row>
        <row r="4">
          <cell r="A4">
            <v>313</v>
          </cell>
          <cell r="B4" t="str">
            <v>尖山湖·窝趣公寓-长沙岳麓麓谷店二期-100M/6个月</v>
          </cell>
          <cell r="C4">
            <v>45598.8987847222</v>
          </cell>
          <cell r="D4">
            <v>45598.8987847222</v>
          </cell>
          <cell r="E4">
            <v>45840.8987847222</v>
          </cell>
          <cell r="F4" t="str">
            <v>11月</v>
          </cell>
          <cell r="G4">
            <v>29</v>
          </cell>
          <cell r="H4">
            <v>29</v>
          </cell>
        </row>
        <row r="5">
          <cell r="A5">
            <v>319</v>
          </cell>
          <cell r="B5" t="str">
            <v>尖山湖·窝趣公寓-长沙岳麓麓谷店二期-100M/6个月</v>
          </cell>
          <cell r="C5">
            <v>45582.6088888889</v>
          </cell>
          <cell r="D5">
            <v>45597</v>
          </cell>
          <cell r="E5">
            <v>46008.5770486111</v>
          </cell>
          <cell r="F5" t="str">
            <v>11月</v>
          </cell>
          <cell r="G5">
            <v>30</v>
          </cell>
          <cell r="H5">
            <v>30</v>
          </cell>
        </row>
        <row r="6">
          <cell r="A6">
            <v>324</v>
          </cell>
          <cell r="B6" t="str">
            <v>尖山湖·窝趣公寓-长沙岳麓麓谷店二期-100M/1月</v>
          </cell>
          <cell r="C6">
            <v>45576.4378356481</v>
          </cell>
          <cell r="D6">
            <v>45597</v>
          </cell>
          <cell r="E6">
            <v>45637.4377777778</v>
          </cell>
          <cell r="F6" t="str">
            <v>11月</v>
          </cell>
          <cell r="G6">
            <v>11</v>
          </cell>
          <cell r="H6">
            <v>11</v>
          </cell>
        </row>
        <row r="7">
          <cell r="A7">
            <v>401</v>
          </cell>
          <cell r="B7" t="str">
            <v>尖山湖·窝趣公寓-长沙岳麓麓谷店二期-100M/1月</v>
          </cell>
          <cell r="C7">
            <v>45576.7809143519</v>
          </cell>
          <cell r="D7">
            <v>45597</v>
          </cell>
          <cell r="E7">
            <v>45727.780775463</v>
          </cell>
          <cell r="F7" t="str">
            <v>11月</v>
          </cell>
          <cell r="G7">
            <v>30</v>
          </cell>
          <cell r="H7">
            <v>30</v>
          </cell>
        </row>
        <row r="8">
          <cell r="A8">
            <v>402</v>
          </cell>
          <cell r="B8" t="str">
            <v>尖山湖·窝趣公寓-长沙岳麓麓谷店二期-100M/1月</v>
          </cell>
          <cell r="C8">
            <v>45571.687349537</v>
          </cell>
          <cell r="D8">
            <v>45597</v>
          </cell>
          <cell r="E8">
            <v>45722.6872106481</v>
          </cell>
          <cell r="F8" t="str">
            <v>11月</v>
          </cell>
          <cell r="G8">
            <v>30</v>
          </cell>
          <cell r="H8">
            <v>30</v>
          </cell>
        </row>
        <row r="9">
          <cell r="A9">
            <v>403</v>
          </cell>
          <cell r="B9" t="str">
            <v>尖山湖·窝趣公寓-长沙岳麓麓谷店二期-100M/3个月</v>
          </cell>
          <cell r="C9">
            <v>45577.5031134259</v>
          </cell>
          <cell r="D9">
            <v>45597</v>
          </cell>
          <cell r="E9">
            <v>45728.5030092593</v>
          </cell>
          <cell r="F9" t="str">
            <v>11月</v>
          </cell>
          <cell r="G9">
            <v>30</v>
          </cell>
          <cell r="H9">
            <v>30</v>
          </cell>
        </row>
        <row r="10">
          <cell r="A10">
            <v>405</v>
          </cell>
          <cell r="B10" t="str">
            <v>尖山湖·窝趣公寓-长沙岳麓麓谷店二期-100M/1月</v>
          </cell>
          <cell r="C10">
            <v>45577.7586689815</v>
          </cell>
          <cell r="D10">
            <v>45597</v>
          </cell>
          <cell r="E10">
            <v>45728.7585185185</v>
          </cell>
          <cell r="F10" t="str">
            <v>11月</v>
          </cell>
          <cell r="G10">
            <v>30</v>
          </cell>
          <cell r="H10">
            <v>30</v>
          </cell>
        </row>
        <row r="11">
          <cell r="A11">
            <v>406</v>
          </cell>
          <cell r="B11" t="str">
            <v>尖山湖·窝趣公寓-长沙岳麓麓谷店二期-100M/1月</v>
          </cell>
          <cell r="C11">
            <v>45576.7436226852</v>
          </cell>
          <cell r="D11">
            <v>45597</v>
          </cell>
          <cell r="E11">
            <v>45727.7435069444</v>
          </cell>
          <cell r="F11" t="str">
            <v>11月</v>
          </cell>
          <cell r="G11">
            <v>30</v>
          </cell>
          <cell r="H11">
            <v>30</v>
          </cell>
        </row>
        <row r="12">
          <cell r="A12">
            <v>407</v>
          </cell>
          <cell r="B12" t="str">
            <v>尖山湖·窝趣公寓-长沙岳麓麓谷店二期-100M/1月</v>
          </cell>
          <cell r="C12">
            <v>45576.744537037</v>
          </cell>
          <cell r="D12">
            <v>45597</v>
          </cell>
          <cell r="E12">
            <v>45727.7444212963</v>
          </cell>
          <cell r="F12" t="str">
            <v>11月</v>
          </cell>
          <cell r="G12">
            <v>30</v>
          </cell>
          <cell r="H12">
            <v>30</v>
          </cell>
        </row>
        <row r="13">
          <cell r="A13">
            <v>408</v>
          </cell>
          <cell r="B13" t="str">
            <v>尖山湖·窝趣公寓-长沙岳麓麓谷店二期-100M/1月</v>
          </cell>
          <cell r="C13">
            <v>45575.8368287037</v>
          </cell>
          <cell r="D13">
            <v>45597</v>
          </cell>
          <cell r="E13">
            <v>45726.8360532407</v>
          </cell>
          <cell r="F13" t="str">
            <v>11月</v>
          </cell>
          <cell r="G13">
            <v>30</v>
          </cell>
          <cell r="H13">
            <v>30</v>
          </cell>
        </row>
        <row r="14">
          <cell r="A14">
            <v>410</v>
          </cell>
          <cell r="B14" t="str">
            <v>尖山湖·窝趣公寓-长沙岳麓麓谷店二期-100M/1月</v>
          </cell>
          <cell r="C14">
            <v>45572.6599768518</v>
          </cell>
          <cell r="D14">
            <v>45597</v>
          </cell>
          <cell r="E14">
            <v>45723.659837963</v>
          </cell>
          <cell r="F14" t="str">
            <v>11月</v>
          </cell>
          <cell r="G14">
            <v>30</v>
          </cell>
          <cell r="H14">
            <v>30</v>
          </cell>
        </row>
        <row r="15">
          <cell r="A15">
            <v>411</v>
          </cell>
          <cell r="B15" t="str">
            <v>尖山湖·窝趣公寓-长沙岳麓麓谷店二期-100M/3个月</v>
          </cell>
          <cell r="C15">
            <v>45578.5730092593</v>
          </cell>
          <cell r="D15">
            <v>45597</v>
          </cell>
          <cell r="E15">
            <v>45729.5728356481</v>
          </cell>
          <cell r="F15" t="str">
            <v>11月</v>
          </cell>
          <cell r="G15">
            <v>30</v>
          </cell>
          <cell r="H15">
            <v>30</v>
          </cell>
        </row>
        <row r="16">
          <cell r="A16">
            <v>412</v>
          </cell>
          <cell r="B16" t="str">
            <v>尖山湖·窝趣公寓-长沙岳麓麓谷店二期-100M/1月</v>
          </cell>
          <cell r="C16">
            <v>45578.7311226852</v>
          </cell>
          <cell r="D16">
            <v>45597</v>
          </cell>
          <cell r="E16">
            <v>45729.7310300926</v>
          </cell>
          <cell r="F16" t="str">
            <v>11月</v>
          </cell>
          <cell r="G16">
            <v>30</v>
          </cell>
          <cell r="H16">
            <v>30</v>
          </cell>
        </row>
        <row r="17">
          <cell r="A17">
            <v>413</v>
          </cell>
          <cell r="B17" t="str">
            <v>尖山湖·窝趣公寓-长沙岳麓麓谷店二期-100M/1月</v>
          </cell>
          <cell r="C17">
            <v>45577.4620138889</v>
          </cell>
          <cell r="D17">
            <v>45597</v>
          </cell>
          <cell r="E17">
            <v>45728.4618981481</v>
          </cell>
          <cell r="F17" t="str">
            <v>11月</v>
          </cell>
          <cell r="G17">
            <v>30</v>
          </cell>
          <cell r="H17">
            <v>30</v>
          </cell>
        </row>
        <row r="18">
          <cell r="A18">
            <v>414</v>
          </cell>
          <cell r="B18" t="str">
            <v>尖山湖·窝趣公寓-长沙岳麓麓谷店二期-100M/3个月</v>
          </cell>
          <cell r="C18">
            <v>45577.7421990741</v>
          </cell>
          <cell r="D18">
            <v>45597</v>
          </cell>
          <cell r="E18">
            <v>45728.7420486111</v>
          </cell>
          <cell r="F18" t="str">
            <v>11月</v>
          </cell>
          <cell r="G18">
            <v>30</v>
          </cell>
          <cell r="H18">
            <v>30</v>
          </cell>
        </row>
        <row r="19">
          <cell r="A19">
            <v>415</v>
          </cell>
          <cell r="B19" t="str">
            <v>尖山湖·窝趣公寓-长沙岳麓麓谷店二期-100M/1月</v>
          </cell>
          <cell r="C19">
            <v>45576.5883449074</v>
          </cell>
          <cell r="D19">
            <v>45597</v>
          </cell>
          <cell r="E19">
            <v>45727.5882291667</v>
          </cell>
          <cell r="F19" t="str">
            <v>11月</v>
          </cell>
          <cell r="G19">
            <v>30</v>
          </cell>
          <cell r="H19">
            <v>30</v>
          </cell>
        </row>
        <row r="20">
          <cell r="A20">
            <v>416</v>
          </cell>
          <cell r="B20" t="str">
            <v>尖山湖·窝趣公寓-长沙岳麓麓谷店二期-100M/3个月</v>
          </cell>
          <cell r="C20">
            <v>45577.5027546296</v>
          </cell>
          <cell r="D20">
            <v>45597</v>
          </cell>
          <cell r="E20">
            <v>45728.5025925926</v>
          </cell>
          <cell r="F20" t="str">
            <v>11月</v>
          </cell>
          <cell r="G20">
            <v>30</v>
          </cell>
          <cell r="H20">
            <v>30</v>
          </cell>
        </row>
        <row r="21">
          <cell r="A21">
            <v>417</v>
          </cell>
          <cell r="B21" t="str">
            <v>尖山湖·窝趣公寓-长沙岳麓麓谷店二期-100M/1月</v>
          </cell>
          <cell r="C21">
            <v>45570.7797453704</v>
          </cell>
          <cell r="D21">
            <v>45597</v>
          </cell>
          <cell r="E21">
            <v>45721.7796064815</v>
          </cell>
          <cell r="F21" t="str">
            <v>11月</v>
          </cell>
          <cell r="G21">
            <v>30</v>
          </cell>
          <cell r="H21">
            <v>30</v>
          </cell>
        </row>
        <row r="22">
          <cell r="A22">
            <v>418</v>
          </cell>
          <cell r="B22" t="str">
            <v>尖山湖·窝趣公寓-长沙岳麓麓谷店二期-100M/1月</v>
          </cell>
          <cell r="C22">
            <v>45578.6452777778</v>
          </cell>
          <cell r="D22">
            <v>45597</v>
          </cell>
          <cell r="E22">
            <v>45729.645162037</v>
          </cell>
          <cell r="F22" t="str">
            <v>11月</v>
          </cell>
          <cell r="G22">
            <v>17</v>
          </cell>
          <cell r="H22">
            <v>17</v>
          </cell>
        </row>
        <row r="23">
          <cell r="A23">
            <v>419</v>
          </cell>
          <cell r="B23" t="str">
            <v>尖山湖·窝趣公寓-长沙岳麓麓谷店二期-100M/1月</v>
          </cell>
          <cell r="C23">
            <v>45571.6920949074</v>
          </cell>
          <cell r="D23">
            <v>45597</v>
          </cell>
          <cell r="E23">
            <v>45722.6919444444</v>
          </cell>
          <cell r="F23" t="str">
            <v>11月</v>
          </cell>
          <cell r="G23">
            <v>30</v>
          </cell>
          <cell r="H23">
            <v>30</v>
          </cell>
        </row>
        <row r="24">
          <cell r="A24">
            <v>420</v>
          </cell>
          <cell r="B24" t="str">
            <v>尖山湖·窝趣公寓-长沙岳麓麓谷店二期-100M/1月</v>
          </cell>
          <cell r="C24">
            <v>45575.6490393519</v>
          </cell>
          <cell r="D24">
            <v>45597</v>
          </cell>
          <cell r="E24">
            <v>45698.6489699074</v>
          </cell>
          <cell r="F24" t="str">
            <v>11月</v>
          </cell>
          <cell r="G24">
            <v>30</v>
          </cell>
          <cell r="H24">
            <v>30</v>
          </cell>
        </row>
        <row r="25">
          <cell r="A25">
            <v>421</v>
          </cell>
          <cell r="B25" t="str">
            <v>尖山湖·窝趣公寓-长沙岳麓麓谷店二期-100M/1月</v>
          </cell>
          <cell r="C25">
            <v>45569.4950462963</v>
          </cell>
          <cell r="D25">
            <v>45597</v>
          </cell>
          <cell r="E25">
            <v>45720.4948611111</v>
          </cell>
          <cell r="F25" t="str">
            <v>11月</v>
          </cell>
          <cell r="G25">
            <v>30</v>
          </cell>
          <cell r="H25">
            <v>30</v>
          </cell>
        </row>
        <row r="26">
          <cell r="A26">
            <v>422</v>
          </cell>
          <cell r="B26" t="str">
            <v>尖山湖·窝趣公寓-长沙岳麓麓谷店二期-100M/1月</v>
          </cell>
          <cell r="C26">
            <v>45575.780775463</v>
          </cell>
          <cell r="D26">
            <v>45597</v>
          </cell>
          <cell r="E26">
            <v>45726.7806365741</v>
          </cell>
          <cell r="F26" t="str">
            <v>11月</v>
          </cell>
          <cell r="G26">
            <v>30</v>
          </cell>
          <cell r="H26">
            <v>30</v>
          </cell>
        </row>
        <row r="27">
          <cell r="A27">
            <v>423</v>
          </cell>
          <cell r="B27" t="str">
            <v>尖山湖·窝趣公寓-长沙岳麓麓谷店二期-100M/1月</v>
          </cell>
          <cell r="C27">
            <v>45577.7592592593</v>
          </cell>
          <cell r="D27">
            <v>45597</v>
          </cell>
          <cell r="E27">
            <v>45728.7590856481</v>
          </cell>
          <cell r="F27" t="str">
            <v>11月</v>
          </cell>
          <cell r="G27">
            <v>30</v>
          </cell>
          <cell r="H27">
            <v>30</v>
          </cell>
        </row>
        <row r="28">
          <cell r="A28">
            <v>424</v>
          </cell>
          <cell r="B28" t="str">
            <v>尖山湖·窝趣公寓-长沙岳麓麓谷店二期-100M/1月</v>
          </cell>
          <cell r="C28">
            <v>45574.8221643519</v>
          </cell>
          <cell r="D28">
            <v>45597</v>
          </cell>
          <cell r="E28">
            <v>45697.8221643519</v>
          </cell>
          <cell r="F28" t="str">
            <v>11月</v>
          </cell>
          <cell r="G28">
            <v>30</v>
          </cell>
          <cell r="H28">
            <v>30</v>
          </cell>
        </row>
        <row r="29">
          <cell r="A29">
            <v>801</v>
          </cell>
          <cell r="B29" t="str">
            <v>尖山湖·窝趣公寓-长沙岳麓麓谷店二期-100M/6个月</v>
          </cell>
          <cell r="C29">
            <v>45587.7006018519</v>
          </cell>
          <cell r="D29">
            <v>45597</v>
          </cell>
          <cell r="E29">
            <v>45769.7006018519</v>
          </cell>
          <cell r="F29" t="str">
            <v>11月</v>
          </cell>
          <cell r="G29">
            <v>30</v>
          </cell>
          <cell r="H29">
            <v>30</v>
          </cell>
        </row>
        <row r="30">
          <cell r="A30">
            <v>802</v>
          </cell>
          <cell r="B30" t="str">
            <v>尖山湖·窝趣公寓-长沙岳麓麓谷店二期-100M/6个月</v>
          </cell>
          <cell r="C30">
            <v>45612.575150463</v>
          </cell>
          <cell r="D30">
            <v>45612.575150463</v>
          </cell>
          <cell r="E30">
            <v>45793.575150463</v>
          </cell>
          <cell r="F30" t="str">
            <v>11月</v>
          </cell>
          <cell r="G30">
            <v>15</v>
          </cell>
          <cell r="H30">
            <v>15</v>
          </cell>
        </row>
        <row r="31">
          <cell r="A31">
            <v>803</v>
          </cell>
          <cell r="B31" t="str">
            <v>尖山湖·窝趣公寓-长沙岳麓麓谷店二期-100M/3个月</v>
          </cell>
          <cell r="C31">
            <v>45572.6903587963</v>
          </cell>
          <cell r="D31">
            <v>45597</v>
          </cell>
          <cell r="E31">
            <v>45664.6903587963</v>
          </cell>
          <cell r="F31" t="str">
            <v>11月</v>
          </cell>
          <cell r="G31">
            <v>30</v>
          </cell>
          <cell r="H31">
            <v>30</v>
          </cell>
        </row>
        <row r="32">
          <cell r="A32">
            <v>804</v>
          </cell>
          <cell r="B32" t="str">
            <v>尖山湖·窝趣公寓-长沙岳麓麓谷店二期-100M/1月</v>
          </cell>
          <cell r="C32">
            <v>45616.8286226852</v>
          </cell>
          <cell r="D32">
            <v>45616.8286226852</v>
          </cell>
          <cell r="E32">
            <v>45677.8286226852</v>
          </cell>
          <cell r="F32" t="str">
            <v>11月</v>
          </cell>
          <cell r="G32">
            <v>11</v>
          </cell>
          <cell r="H32">
            <v>11</v>
          </cell>
        </row>
        <row r="33">
          <cell r="A33">
            <v>805</v>
          </cell>
          <cell r="B33" t="str">
            <v>尖山湖·窝趣公寓-长沙岳麓麓谷店二期-100M/1月</v>
          </cell>
          <cell r="C33">
            <v>45619.7073842593</v>
          </cell>
          <cell r="D33">
            <v>45619.7073842593</v>
          </cell>
          <cell r="E33">
            <v>45649.7073842593</v>
          </cell>
          <cell r="F33" t="str">
            <v>11月</v>
          </cell>
          <cell r="G33">
            <v>8</v>
          </cell>
          <cell r="H33">
            <v>8</v>
          </cell>
        </row>
        <row r="34">
          <cell r="A34">
            <v>806</v>
          </cell>
          <cell r="B34" t="str">
            <v>尖山湖·窝趣公寓-长沙岳麓麓谷店二期-100M/6个月</v>
          </cell>
          <cell r="C34">
            <v>45589.5334027778</v>
          </cell>
          <cell r="D34">
            <v>45597</v>
          </cell>
          <cell r="E34">
            <v>45684.8222106481</v>
          </cell>
          <cell r="F34" t="str">
            <v>11月</v>
          </cell>
          <cell r="G34">
            <v>30</v>
          </cell>
          <cell r="H34">
            <v>30</v>
          </cell>
        </row>
        <row r="35">
          <cell r="A35">
            <v>808</v>
          </cell>
          <cell r="B35" t="str">
            <v>尖山湖·窝趣公寓-长沙岳麓麓谷店二期-100M/3个月</v>
          </cell>
          <cell r="C35">
            <v>45593.8351157407</v>
          </cell>
          <cell r="D35">
            <v>45597</v>
          </cell>
          <cell r="E35">
            <v>45685.8351157407</v>
          </cell>
          <cell r="F35" t="str">
            <v>11月</v>
          </cell>
          <cell r="G35">
            <v>30</v>
          </cell>
          <cell r="H35">
            <v>30</v>
          </cell>
        </row>
        <row r="36">
          <cell r="A36">
            <v>809</v>
          </cell>
          <cell r="B36" t="str">
            <v>尖山湖·窝趣公寓-长沙岳麓麓谷店二期-100M/1月</v>
          </cell>
          <cell r="C36">
            <v>45572.8896527778</v>
          </cell>
          <cell r="D36">
            <v>45597</v>
          </cell>
          <cell r="E36">
            <v>45695.889537037</v>
          </cell>
          <cell r="F36" t="str">
            <v>11月</v>
          </cell>
          <cell r="G36">
            <v>30</v>
          </cell>
          <cell r="H36">
            <v>30</v>
          </cell>
        </row>
        <row r="37">
          <cell r="A37">
            <v>812</v>
          </cell>
          <cell r="B37" t="str">
            <v>尖山湖·窝趣公寓-长沙岳麓麓谷店二期-100M/1月</v>
          </cell>
          <cell r="C37">
            <v>45625.5817592593</v>
          </cell>
          <cell r="D37">
            <v>45625.5817592593</v>
          </cell>
          <cell r="E37">
            <v>45655.5817592593</v>
          </cell>
          <cell r="F37" t="str">
            <v>11月</v>
          </cell>
          <cell r="G37">
            <v>1</v>
          </cell>
          <cell r="H37">
            <v>1</v>
          </cell>
        </row>
        <row r="38">
          <cell r="A38">
            <v>813</v>
          </cell>
          <cell r="B38" t="str">
            <v>尖山湖·窝趣公寓-长沙岳麓麓谷店二期-100M/1月</v>
          </cell>
          <cell r="C38">
            <v>45566.6555092593</v>
          </cell>
          <cell r="D38">
            <v>45597</v>
          </cell>
          <cell r="E38">
            <v>45627.6553819444</v>
          </cell>
          <cell r="F38" t="str">
            <v>11月</v>
          </cell>
          <cell r="G38">
            <v>30</v>
          </cell>
          <cell r="H38">
            <v>30</v>
          </cell>
        </row>
        <row r="39">
          <cell r="A39">
            <v>814</v>
          </cell>
          <cell r="B39" t="str">
            <v>尖山湖·窝趣公寓-长沙岳麓麓谷店二期-100M/1年</v>
          </cell>
          <cell r="C39">
            <v>45575.7924074074</v>
          </cell>
          <cell r="D39">
            <v>45597</v>
          </cell>
          <cell r="E39">
            <v>45940.7924074074</v>
          </cell>
          <cell r="F39" t="str">
            <v>11月</v>
          </cell>
          <cell r="G39">
            <v>30</v>
          </cell>
          <cell r="H39">
            <v>30</v>
          </cell>
        </row>
        <row r="40">
          <cell r="A40">
            <v>815</v>
          </cell>
          <cell r="B40" t="str">
            <v>尖山湖·窝趣公寓-长沙岳麓麓谷店二期-100M/1年</v>
          </cell>
          <cell r="C40">
            <v>45574.9024305556</v>
          </cell>
          <cell r="D40">
            <v>45597</v>
          </cell>
          <cell r="E40">
            <v>45939.9024305556</v>
          </cell>
          <cell r="F40" t="str">
            <v>11月</v>
          </cell>
          <cell r="G40">
            <v>30</v>
          </cell>
          <cell r="H40">
            <v>30</v>
          </cell>
        </row>
        <row r="41">
          <cell r="A41">
            <v>816</v>
          </cell>
          <cell r="B41" t="str">
            <v>尖山湖·窝趣公寓-长沙岳麓麓谷店二期-100M/6个月</v>
          </cell>
          <cell r="C41">
            <v>45579.5057986111</v>
          </cell>
          <cell r="D41">
            <v>45597</v>
          </cell>
          <cell r="E41">
            <v>45761.5057986111</v>
          </cell>
          <cell r="F41" t="str">
            <v>11月</v>
          </cell>
          <cell r="G41">
            <v>30</v>
          </cell>
          <cell r="H41">
            <v>30</v>
          </cell>
        </row>
        <row r="42">
          <cell r="A42">
            <v>817</v>
          </cell>
          <cell r="B42" t="str">
            <v>尖山湖·窝趣公寓-长沙岳麓麓谷店二期-100M/1月</v>
          </cell>
          <cell r="C42">
            <v>45584.5385185185</v>
          </cell>
          <cell r="D42">
            <v>45597</v>
          </cell>
          <cell r="E42">
            <v>45707.5381365741</v>
          </cell>
          <cell r="F42" t="str">
            <v>11月</v>
          </cell>
          <cell r="G42">
            <v>30</v>
          </cell>
          <cell r="H42">
            <v>30</v>
          </cell>
        </row>
        <row r="43">
          <cell r="A43">
            <v>818</v>
          </cell>
          <cell r="B43" t="str">
            <v>尖山湖·窝趣公寓-长沙岳麓麓谷店二期-100M/1月</v>
          </cell>
          <cell r="C43">
            <v>45574.8037731481</v>
          </cell>
          <cell r="D43">
            <v>45597</v>
          </cell>
          <cell r="E43">
            <v>45605.8037731481</v>
          </cell>
          <cell r="F43" t="str">
            <v>11月</v>
          </cell>
          <cell r="G43">
            <v>9</v>
          </cell>
          <cell r="H43">
            <v>9</v>
          </cell>
        </row>
        <row r="44">
          <cell r="A44">
            <v>818</v>
          </cell>
          <cell r="B44" t="str">
            <v>尖山湖·窝趣公寓-长沙岳麓麓谷店二期-100M/1月</v>
          </cell>
          <cell r="C44">
            <v>45620.6611921296</v>
          </cell>
          <cell r="D44">
            <v>45620.6611921296</v>
          </cell>
          <cell r="E44">
            <v>45681.6611921296</v>
          </cell>
          <cell r="F44" t="str">
            <v>11月</v>
          </cell>
          <cell r="G44">
            <v>7</v>
          </cell>
          <cell r="H44">
            <v>7</v>
          </cell>
        </row>
        <row r="45">
          <cell r="A45">
            <v>820</v>
          </cell>
          <cell r="B45" t="str">
            <v>尖山湖·窝趣公寓-长沙岳麓麓谷店二期-100M/1月</v>
          </cell>
          <cell r="C45">
            <v>45571.7222222222</v>
          </cell>
          <cell r="D45">
            <v>45597</v>
          </cell>
          <cell r="E45">
            <v>45632.7222222222</v>
          </cell>
          <cell r="F45" t="str">
            <v>11月</v>
          </cell>
          <cell r="G45">
            <v>22</v>
          </cell>
          <cell r="H45">
            <v>22</v>
          </cell>
        </row>
        <row r="46">
          <cell r="A46">
            <v>821</v>
          </cell>
          <cell r="B46" t="str">
            <v>尖山湖·窝趣公寓-长沙岳麓麓谷店二期-100M/3个月</v>
          </cell>
          <cell r="C46">
            <v>45579.8064814815</v>
          </cell>
          <cell r="D46">
            <v>45597</v>
          </cell>
          <cell r="E46">
            <v>45852.8063078704</v>
          </cell>
          <cell r="F46" t="str">
            <v>11月</v>
          </cell>
          <cell r="G46">
            <v>30</v>
          </cell>
          <cell r="H46">
            <v>30</v>
          </cell>
        </row>
        <row r="47">
          <cell r="A47">
            <v>822</v>
          </cell>
          <cell r="B47" t="str">
            <v>尖山湖·窝趣公寓-长沙岳麓麓谷店二期-100M/6个月</v>
          </cell>
          <cell r="C47">
            <v>45578.8782407407</v>
          </cell>
          <cell r="D47">
            <v>45597</v>
          </cell>
          <cell r="E47">
            <v>45760.8782407407</v>
          </cell>
          <cell r="F47" t="str">
            <v>11月</v>
          </cell>
          <cell r="G47">
            <v>30</v>
          </cell>
          <cell r="H47">
            <v>30</v>
          </cell>
        </row>
        <row r="48">
          <cell r="A48">
            <v>823</v>
          </cell>
          <cell r="B48" t="str">
            <v>尖山湖·窝趣公寓-长沙岳麓麓谷店二期-100M/1年</v>
          </cell>
          <cell r="C48">
            <v>45605.6523611111</v>
          </cell>
          <cell r="D48">
            <v>45605.6523611111</v>
          </cell>
          <cell r="E48">
            <v>45970.6523611111</v>
          </cell>
          <cell r="F48" t="str">
            <v>11月</v>
          </cell>
          <cell r="G48">
            <v>22</v>
          </cell>
          <cell r="H48">
            <v>22</v>
          </cell>
        </row>
        <row r="49">
          <cell r="A49">
            <v>824</v>
          </cell>
          <cell r="B49" t="str">
            <v>尖山湖·窝趣公寓-长沙岳麓麓谷店二期-100M/1月</v>
          </cell>
          <cell r="C49">
            <v>45564.474224537</v>
          </cell>
          <cell r="D49">
            <v>45597</v>
          </cell>
          <cell r="E49">
            <v>45716.474224537</v>
          </cell>
          <cell r="F49" t="str">
            <v>11月</v>
          </cell>
          <cell r="G49">
            <v>28</v>
          </cell>
          <cell r="H49">
            <v>28</v>
          </cell>
        </row>
        <row r="50">
          <cell r="A50">
            <v>901</v>
          </cell>
          <cell r="B50" t="str">
            <v>尖山湖·窝趣公寓-长沙岳麓麓谷店二期-100M/3个月</v>
          </cell>
          <cell r="C50">
            <v>45592.5880324074</v>
          </cell>
          <cell r="D50">
            <v>45597</v>
          </cell>
          <cell r="E50">
            <v>45684.5880324074</v>
          </cell>
          <cell r="F50" t="str">
            <v>11月</v>
          </cell>
          <cell r="G50">
            <v>30</v>
          </cell>
          <cell r="H50">
            <v>30</v>
          </cell>
        </row>
        <row r="51">
          <cell r="A51">
            <v>902</v>
          </cell>
          <cell r="B51" t="str">
            <v>尖山湖·窝趣公寓-长沙岳麓麓谷店二期-100M/3个月</v>
          </cell>
          <cell r="C51">
            <v>45604.8790393519</v>
          </cell>
          <cell r="D51">
            <v>45604.8790393519</v>
          </cell>
          <cell r="E51">
            <v>45696.8790393519</v>
          </cell>
          <cell r="F51" t="str">
            <v>11月</v>
          </cell>
          <cell r="G51">
            <v>23</v>
          </cell>
          <cell r="H51">
            <v>23</v>
          </cell>
        </row>
        <row r="52">
          <cell r="A52">
            <v>903</v>
          </cell>
          <cell r="B52" t="str">
            <v>尖山湖·窝趣公寓-长沙岳麓麓谷店二期-100M/1月</v>
          </cell>
          <cell r="C52">
            <v>45593.7812731481</v>
          </cell>
          <cell r="D52">
            <v>45597</v>
          </cell>
          <cell r="E52">
            <v>45686.5821296296</v>
          </cell>
          <cell r="F52" t="str">
            <v>11月</v>
          </cell>
          <cell r="G52">
            <v>15</v>
          </cell>
          <cell r="H52">
            <v>15</v>
          </cell>
        </row>
        <row r="53">
          <cell r="A53">
            <v>907</v>
          </cell>
          <cell r="B53" t="str">
            <v>尖山湖·窝趣公寓-长沙岳麓麓谷店二期-100M/3个月</v>
          </cell>
          <cell r="C53">
            <v>45622.4422222222</v>
          </cell>
          <cell r="D53">
            <v>45622.4422222222</v>
          </cell>
          <cell r="E53">
            <v>45714.4422222222</v>
          </cell>
          <cell r="F53" t="str">
            <v>11月</v>
          </cell>
          <cell r="G53">
            <v>5</v>
          </cell>
          <cell r="H53">
            <v>5</v>
          </cell>
        </row>
        <row r="54">
          <cell r="A54">
            <v>908</v>
          </cell>
          <cell r="B54" t="str">
            <v>尖山湖·窝趣公寓-长沙岳麓麓谷店二期-100M/1月</v>
          </cell>
          <cell r="C54">
            <v>45612.4956712963</v>
          </cell>
          <cell r="D54">
            <v>45612.4956712963</v>
          </cell>
          <cell r="E54">
            <v>45673.4956712963</v>
          </cell>
          <cell r="F54" t="str">
            <v>11月</v>
          </cell>
          <cell r="G54">
            <v>15</v>
          </cell>
          <cell r="H54">
            <v>15</v>
          </cell>
        </row>
        <row r="55">
          <cell r="A55">
            <v>909</v>
          </cell>
          <cell r="B55" t="str">
            <v>尖山湖·窝趣公寓-长沙岳麓麓谷店二期-100M/3个月</v>
          </cell>
          <cell r="C55">
            <v>45598.7725578704</v>
          </cell>
          <cell r="D55">
            <v>45598.7725578704</v>
          </cell>
          <cell r="E55">
            <v>45718.7725578704</v>
          </cell>
          <cell r="F55" t="str">
            <v>11月</v>
          </cell>
          <cell r="G55">
            <v>29</v>
          </cell>
          <cell r="H55">
            <v>29</v>
          </cell>
        </row>
        <row r="56">
          <cell r="A56">
            <v>911</v>
          </cell>
          <cell r="B56" t="str">
            <v>尖山湖·窝趣公寓-长沙岳麓麓谷店二期-100M/6个月</v>
          </cell>
          <cell r="C56">
            <v>45588.6746180556</v>
          </cell>
          <cell r="D56">
            <v>45597</v>
          </cell>
          <cell r="E56">
            <v>45953.6745138889</v>
          </cell>
          <cell r="F56" t="str">
            <v>11月</v>
          </cell>
          <cell r="G56">
            <v>30</v>
          </cell>
          <cell r="H56">
            <v>30</v>
          </cell>
        </row>
        <row r="57">
          <cell r="A57">
            <v>912</v>
          </cell>
          <cell r="B57" t="str">
            <v>尖山湖·窝趣公寓-长沙岳麓麓谷店二期-100M/6个月</v>
          </cell>
          <cell r="C57">
            <v>45600.7892592593</v>
          </cell>
          <cell r="D57">
            <v>45600.7892592593</v>
          </cell>
          <cell r="E57">
            <v>45873.7892592593</v>
          </cell>
          <cell r="F57" t="str">
            <v>11月</v>
          </cell>
          <cell r="G57">
            <v>27</v>
          </cell>
          <cell r="H57">
            <v>27</v>
          </cell>
        </row>
        <row r="58">
          <cell r="A58">
            <v>913</v>
          </cell>
          <cell r="B58" t="str">
            <v>尖山湖·窝趣公寓-长沙岳麓麓谷店二期-100M/6个月</v>
          </cell>
          <cell r="C58">
            <v>45619.4288773148</v>
          </cell>
          <cell r="D58">
            <v>45619.4288773148</v>
          </cell>
          <cell r="E58">
            <v>45984.4288773148</v>
          </cell>
          <cell r="F58" t="str">
            <v>11月</v>
          </cell>
          <cell r="G58">
            <v>8</v>
          </cell>
          <cell r="H58">
            <v>8</v>
          </cell>
        </row>
        <row r="59">
          <cell r="A59">
            <v>914</v>
          </cell>
          <cell r="B59" t="str">
            <v>尖山湖·窝趣公寓-长沙岳麓麓谷店二期-100M/6个月</v>
          </cell>
          <cell r="C59">
            <v>45599.7447800926</v>
          </cell>
          <cell r="D59">
            <v>45599.7447800926</v>
          </cell>
          <cell r="E59">
            <v>45964.7447800926</v>
          </cell>
          <cell r="F59" t="str">
            <v>11月</v>
          </cell>
          <cell r="G59">
            <v>28</v>
          </cell>
          <cell r="H59">
            <v>28</v>
          </cell>
        </row>
        <row r="60">
          <cell r="A60">
            <v>915</v>
          </cell>
          <cell r="B60" t="str">
            <v>尖山湖·窝趣公寓-长沙岳麓麓谷店二期-100M/1月</v>
          </cell>
          <cell r="C60">
            <v>45593.780625</v>
          </cell>
          <cell r="D60">
            <v>45597</v>
          </cell>
          <cell r="E60">
            <v>45654.7969791667</v>
          </cell>
          <cell r="F60" t="str">
            <v>11月</v>
          </cell>
          <cell r="G60">
            <v>30</v>
          </cell>
          <cell r="H60">
            <v>30</v>
          </cell>
        </row>
        <row r="61">
          <cell r="A61">
            <v>916</v>
          </cell>
          <cell r="B61" t="str">
            <v>尖山湖·窝趣公寓-长沙岳麓麓谷店二期-100M/6个月</v>
          </cell>
          <cell r="C61">
            <v>45597.4337731482</v>
          </cell>
          <cell r="D61">
            <v>45597.4337731482</v>
          </cell>
          <cell r="E61">
            <v>45901.4337731482</v>
          </cell>
          <cell r="F61" t="str">
            <v>11月</v>
          </cell>
          <cell r="G61">
            <v>30</v>
          </cell>
          <cell r="H61">
            <v>30</v>
          </cell>
        </row>
        <row r="62">
          <cell r="A62">
            <v>917</v>
          </cell>
          <cell r="B62" t="str">
            <v>尖山湖·窝趣公寓-长沙岳麓麓谷店二期-100M/6个月</v>
          </cell>
          <cell r="C62">
            <v>45619.8754050926</v>
          </cell>
          <cell r="D62">
            <v>45619.8754050926</v>
          </cell>
          <cell r="E62">
            <v>45800.8754050926</v>
          </cell>
          <cell r="F62" t="str">
            <v>11月</v>
          </cell>
          <cell r="G62">
            <v>8</v>
          </cell>
          <cell r="H62">
            <v>8</v>
          </cell>
        </row>
        <row r="63">
          <cell r="A63">
            <v>918</v>
          </cell>
          <cell r="B63" t="str">
            <v>尖山湖·窝趣公寓-长沙岳麓麓谷店二期-100M/6个月</v>
          </cell>
          <cell r="C63">
            <v>45598.5999305556</v>
          </cell>
          <cell r="D63">
            <v>45598.5999305556</v>
          </cell>
          <cell r="E63">
            <v>45779.5999305556</v>
          </cell>
          <cell r="F63" t="str">
            <v>11月</v>
          </cell>
          <cell r="G63">
            <v>29</v>
          </cell>
          <cell r="H63">
            <v>29</v>
          </cell>
        </row>
        <row r="64">
          <cell r="A64">
            <v>919</v>
          </cell>
          <cell r="B64" t="str">
            <v>尖山湖·窝趣公寓-长沙岳麓麓谷店二期-100M/3个月</v>
          </cell>
          <cell r="C64">
            <v>45594.8311574074</v>
          </cell>
          <cell r="D64">
            <v>45597</v>
          </cell>
          <cell r="E64">
            <v>45686.8311574074</v>
          </cell>
          <cell r="F64" t="str">
            <v>11月</v>
          </cell>
          <cell r="G64">
            <v>30</v>
          </cell>
          <cell r="H64">
            <v>30</v>
          </cell>
        </row>
        <row r="65">
          <cell r="A65">
            <v>920</v>
          </cell>
          <cell r="B65" t="str">
            <v>尖山湖·窝趣公寓-长沙岳麓麓谷店二期-100M/6个月</v>
          </cell>
          <cell r="C65">
            <v>45590.9105439815</v>
          </cell>
          <cell r="D65">
            <v>45597</v>
          </cell>
          <cell r="E65">
            <v>45772.9105439815</v>
          </cell>
          <cell r="F65" t="str">
            <v>11月</v>
          </cell>
          <cell r="G65">
            <v>30</v>
          </cell>
          <cell r="H65">
            <v>30</v>
          </cell>
        </row>
        <row r="66">
          <cell r="A66">
            <v>921</v>
          </cell>
          <cell r="B66" t="str">
            <v>尖山湖·窝趣公寓-长沙岳麓麓谷店二期-100M/6个月</v>
          </cell>
          <cell r="C66">
            <v>45616.5340625</v>
          </cell>
          <cell r="D66">
            <v>45616.5340625</v>
          </cell>
          <cell r="E66">
            <v>45981.5340625</v>
          </cell>
          <cell r="F66" t="str">
            <v>11月</v>
          </cell>
          <cell r="G66">
            <v>11</v>
          </cell>
          <cell r="H66">
            <v>11</v>
          </cell>
        </row>
        <row r="67">
          <cell r="A67">
            <v>922</v>
          </cell>
          <cell r="B67" t="str">
            <v>尖山湖·窝趣公寓-长沙岳麓麓谷店二期-100M/6个月</v>
          </cell>
          <cell r="C67">
            <v>45617.3820717593</v>
          </cell>
          <cell r="D67">
            <v>45617.3820717593</v>
          </cell>
          <cell r="E67">
            <v>45951.3820717593</v>
          </cell>
          <cell r="F67" t="str">
            <v>11月</v>
          </cell>
          <cell r="G67">
            <v>10</v>
          </cell>
          <cell r="H67">
            <v>10</v>
          </cell>
        </row>
        <row r="68">
          <cell r="A68">
            <v>924</v>
          </cell>
          <cell r="B68" t="str">
            <v>尖山湖·窝趣公寓-长沙岳麓麓谷店二期-100M/6个月</v>
          </cell>
          <cell r="C68">
            <v>45590.574525463</v>
          </cell>
          <cell r="D68">
            <v>45597</v>
          </cell>
          <cell r="E68">
            <v>45772.574525463</v>
          </cell>
          <cell r="F68" t="str">
            <v>11月</v>
          </cell>
          <cell r="G68">
            <v>30</v>
          </cell>
          <cell r="H68">
            <v>30</v>
          </cell>
        </row>
        <row r="69">
          <cell r="A69">
            <v>1002</v>
          </cell>
          <cell r="B69" t="str">
            <v>尖山湖·窝趣公寓-长沙岳麓麓谷店二期-100M/1月</v>
          </cell>
          <cell r="C69">
            <v>45617.8117013889</v>
          </cell>
          <cell r="D69">
            <v>45617.8112615741</v>
          </cell>
          <cell r="E69">
            <v>45647.8112615741</v>
          </cell>
          <cell r="F69" t="str">
            <v>11月</v>
          </cell>
          <cell r="G69">
            <v>10</v>
          </cell>
          <cell r="H69">
            <v>10</v>
          </cell>
        </row>
        <row r="70">
          <cell r="A70">
            <v>1009</v>
          </cell>
          <cell r="B70" t="str">
            <v>尖山湖·窝趣公寓-长沙岳麓麓谷店二期-100M/3个月</v>
          </cell>
          <cell r="C70">
            <v>45613.5024305556</v>
          </cell>
          <cell r="D70">
            <v>45613.5024305556</v>
          </cell>
          <cell r="E70">
            <v>45764.5024305556</v>
          </cell>
          <cell r="F70" t="str">
            <v>11月</v>
          </cell>
          <cell r="G70">
            <v>14</v>
          </cell>
          <cell r="H70">
            <v>14</v>
          </cell>
        </row>
        <row r="71">
          <cell r="A71">
            <v>1010</v>
          </cell>
          <cell r="B71" t="str">
            <v>尖山湖·窝趣公寓-长沙岳麓麓谷店二期-100M/1年</v>
          </cell>
          <cell r="C71">
            <v>45621.4236226852</v>
          </cell>
          <cell r="D71">
            <v>45621.4236226852</v>
          </cell>
          <cell r="E71">
            <v>45986.4236226852</v>
          </cell>
          <cell r="F71" t="str">
            <v>11月</v>
          </cell>
          <cell r="G71">
            <v>6</v>
          </cell>
          <cell r="H71">
            <v>6</v>
          </cell>
        </row>
        <row r="72">
          <cell r="A72">
            <v>1011</v>
          </cell>
          <cell r="B72" t="str">
            <v>尖山湖·窝趣公寓-长沙岳麓麓谷店二期-100M/6个月</v>
          </cell>
          <cell r="C72">
            <v>45618.5392824074</v>
          </cell>
          <cell r="D72">
            <v>45618.5392824074</v>
          </cell>
          <cell r="E72">
            <v>45799.5392824074</v>
          </cell>
          <cell r="F72" t="str">
            <v>11月</v>
          </cell>
          <cell r="G72">
            <v>9</v>
          </cell>
          <cell r="H72">
            <v>9</v>
          </cell>
        </row>
        <row r="73">
          <cell r="A73">
            <v>1013</v>
          </cell>
          <cell r="B73" t="str">
            <v>尖山湖·窝趣公寓-长沙岳麓麓谷店二期-100M/1年</v>
          </cell>
          <cell r="C73">
            <v>45609.5444907407</v>
          </cell>
          <cell r="D73">
            <v>45609.5444907407</v>
          </cell>
          <cell r="E73">
            <v>45974.5444907407</v>
          </cell>
          <cell r="F73" t="str">
            <v>11月</v>
          </cell>
          <cell r="G73">
            <v>18</v>
          </cell>
          <cell r="H73">
            <v>18</v>
          </cell>
        </row>
        <row r="74">
          <cell r="A74">
            <v>1021</v>
          </cell>
          <cell r="B74" t="str">
            <v>尖山湖·窝趣公寓-长沙岳麓麓谷店二期-100M/3个月</v>
          </cell>
          <cell r="C74">
            <v>45620.4514930556</v>
          </cell>
          <cell r="D74">
            <v>45620.4514930556</v>
          </cell>
          <cell r="E74">
            <v>45740.4514930556</v>
          </cell>
          <cell r="F74" t="str">
            <v>11月</v>
          </cell>
          <cell r="G74">
            <v>7</v>
          </cell>
          <cell r="H74">
            <v>7</v>
          </cell>
        </row>
        <row r="75">
          <cell r="A75">
            <v>1024</v>
          </cell>
          <cell r="B75" t="str">
            <v>尖山湖·窝趣公寓-长沙岳麓麓谷店二期-100M/6个月</v>
          </cell>
          <cell r="C75">
            <v>45613.4175925926</v>
          </cell>
          <cell r="D75">
            <v>45613.4175925926</v>
          </cell>
          <cell r="E75">
            <v>45794.4175925926</v>
          </cell>
          <cell r="F75" t="str">
            <v>11月</v>
          </cell>
          <cell r="G75">
            <v>14</v>
          </cell>
          <cell r="H75">
            <v>14</v>
          </cell>
        </row>
        <row r="76">
          <cell r="A76">
            <v>1912</v>
          </cell>
          <cell r="B76" t="str">
            <v>尖山湖·窝趣公寓-长沙岳麓麓谷店二期-100M/1月</v>
          </cell>
          <cell r="C76">
            <v>45600.7931018519</v>
          </cell>
          <cell r="D76">
            <v>45600.7931018519</v>
          </cell>
          <cell r="E76">
            <v>45746</v>
          </cell>
          <cell r="F76" t="str">
            <v>11月</v>
          </cell>
          <cell r="G76">
            <v>27</v>
          </cell>
          <cell r="H76">
            <v>27</v>
          </cell>
        </row>
        <row r="77">
          <cell r="A77" t="str">
            <v>合计</v>
          </cell>
        </row>
        <row r="77">
          <cell r="H77">
            <v>1755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26" workbookViewId="0">
      <selection activeCell="N48" sqref="N48"/>
    </sheetView>
  </sheetViews>
  <sheetFormatPr defaultColWidth="9" defaultRowHeight="14.25"/>
  <cols>
    <col min="1" max="1" width="15.7583333333333" style="29" customWidth="1"/>
    <col min="2" max="2" width="8.36666666666667" style="29" customWidth="1"/>
    <col min="3" max="3" width="38.5" style="31" customWidth="1"/>
    <col min="4" max="4" width="11.4583333333333" style="32" customWidth="1"/>
    <col min="5" max="5" width="13.7583333333333" style="32" customWidth="1"/>
    <col min="6" max="6" width="11.3666666666667" style="32" customWidth="1"/>
    <col min="7" max="8" width="7.375" style="29" customWidth="1"/>
    <col min="9" max="9" width="7.375" style="33" customWidth="1"/>
    <col min="10" max="10" width="12" style="29"/>
    <col min="11" max="16384" width="9" style="29"/>
  </cols>
  <sheetData>
    <row r="1" ht="15" spans="1:10">
      <c r="A1" s="34" t="s">
        <v>0</v>
      </c>
      <c r="B1" s="35"/>
      <c r="C1" s="36"/>
      <c r="D1" s="36"/>
      <c r="E1" s="36"/>
      <c r="F1" s="36"/>
      <c r="G1" s="35"/>
      <c r="H1" s="35"/>
      <c r="I1" s="35"/>
      <c r="J1" s="47"/>
    </row>
    <row r="2" s="29" customFormat="1" ht="21" customHeight="1" spans="1:10">
      <c r="A2" s="9" t="s">
        <v>1</v>
      </c>
      <c r="B2" s="37" t="s">
        <v>2</v>
      </c>
      <c r="C2" s="38" t="s">
        <v>3</v>
      </c>
      <c r="D2" s="39" t="s">
        <v>4</v>
      </c>
      <c r="E2" s="39" t="s">
        <v>5</v>
      </c>
      <c r="F2" s="39" t="s">
        <v>6</v>
      </c>
      <c r="G2" s="38" t="s">
        <v>7</v>
      </c>
      <c r="H2" s="38" t="s">
        <v>8</v>
      </c>
      <c r="I2" s="48" t="s">
        <v>9</v>
      </c>
      <c r="J2" s="38" t="s">
        <v>10</v>
      </c>
    </row>
    <row r="3" spans="1:10">
      <c r="A3" s="12" t="s">
        <v>11</v>
      </c>
      <c r="B3" s="12" t="s">
        <v>12</v>
      </c>
      <c r="C3" s="14" t="s">
        <v>13</v>
      </c>
      <c r="D3" s="15">
        <v>45582.6088888889</v>
      </c>
      <c r="E3" s="15">
        <v>45582.6088888889</v>
      </c>
      <c r="F3" s="15">
        <v>46008.5770486111</v>
      </c>
      <c r="G3" s="40" t="s">
        <v>14</v>
      </c>
      <c r="H3" s="40">
        <f t="shared" ref="H3:H28" si="0">DATEDIF(E3,"2024/10/31","D")+1</f>
        <v>15</v>
      </c>
      <c r="I3" s="24">
        <v>12.5806451612903</v>
      </c>
      <c r="J3" s="40"/>
    </row>
    <row r="4" spans="1:10">
      <c r="A4" s="12" t="s">
        <v>15</v>
      </c>
      <c r="B4" s="12" t="s">
        <v>16</v>
      </c>
      <c r="C4" s="14" t="s">
        <v>17</v>
      </c>
      <c r="D4" s="15">
        <v>45576.4378356481</v>
      </c>
      <c r="E4" s="15">
        <v>45576.4377777778</v>
      </c>
      <c r="F4" s="15">
        <v>45637.4377777778</v>
      </c>
      <c r="G4" s="40" t="s">
        <v>14</v>
      </c>
      <c r="H4" s="40">
        <f t="shared" si="0"/>
        <v>21</v>
      </c>
      <c r="I4" s="24">
        <v>20.3225806451613</v>
      </c>
      <c r="J4" s="40"/>
    </row>
    <row r="5" spans="1:10">
      <c r="A5" s="12" t="s">
        <v>18</v>
      </c>
      <c r="B5" s="12" t="s">
        <v>19</v>
      </c>
      <c r="C5" s="14" t="s">
        <v>17</v>
      </c>
      <c r="D5" s="15">
        <v>45576.7809143519</v>
      </c>
      <c r="E5" s="15">
        <v>45576.780775463</v>
      </c>
      <c r="F5" s="15">
        <v>45727.780775463</v>
      </c>
      <c r="G5" s="40" t="s">
        <v>14</v>
      </c>
      <c r="H5" s="40">
        <f t="shared" si="0"/>
        <v>21</v>
      </c>
      <c r="I5" s="24">
        <v>20.3225806451613</v>
      </c>
      <c r="J5" s="40"/>
    </row>
    <row r="6" spans="1:10">
      <c r="A6" s="12" t="s">
        <v>20</v>
      </c>
      <c r="B6" s="12" t="s">
        <v>21</v>
      </c>
      <c r="C6" s="14" t="s">
        <v>17</v>
      </c>
      <c r="D6" s="15">
        <v>45571.687349537</v>
      </c>
      <c r="E6" s="15">
        <v>45571.687349537</v>
      </c>
      <c r="F6" s="15">
        <v>45722.6872106481</v>
      </c>
      <c r="G6" s="40" t="s">
        <v>14</v>
      </c>
      <c r="H6" s="40">
        <f t="shared" si="0"/>
        <v>26</v>
      </c>
      <c r="I6" s="24">
        <v>24.1935483870968</v>
      </c>
      <c r="J6" s="40"/>
    </row>
    <row r="7" spans="1:10">
      <c r="A7" s="12" t="s">
        <v>22</v>
      </c>
      <c r="B7" s="12" t="s">
        <v>23</v>
      </c>
      <c r="C7" s="14" t="s">
        <v>24</v>
      </c>
      <c r="D7" s="15">
        <v>45577.5031134259</v>
      </c>
      <c r="E7" s="15">
        <v>45577.5030092593</v>
      </c>
      <c r="F7" s="15">
        <v>45728.5030092593</v>
      </c>
      <c r="G7" s="40" t="s">
        <v>14</v>
      </c>
      <c r="H7" s="40">
        <f t="shared" si="0"/>
        <v>20</v>
      </c>
      <c r="I7" s="24">
        <v>19.3548387096774</v>
      </c>
      <c r="J7" s="40"/>
    </row>
    <row r="8" spans="1:10">
      <c r="A8" s="12" t="s">
        <v>25</v>
      </c>
      <c r="B8" s="12" t="s">
        <v>26</v>
      </c>
      <c r="C8" s="14" t="s">
        <v>17</v>
      </c>
      <c r="D8" s="15">
        <v>45577.7586689815</v>
      </c>
      <c r="E8" s="15">
        <v>45577.7585185185</v>
      </c>
      <c r="F8" s="15">
        <v>45728.7585185185</v>
      </c>
      <c r="G8" s="40" t="s">
        <v>14</v>
      </c>
      <c r="H8" s="40">
        <f t="shared" si="0"/>
        <v>20</v>
      </c>
      <c r="I8" s="24">
        <v>19.3548387096774</v>
      </c>
      <c r="J8" s="40"/>
    </row>
    <row r="9" spans="1:10">
      <c r="A9" s="12" t="s">
        <v>27</v>
      </c>
      <c r="B9" s="12" t="s">
        <v>28</v>
      </c>
      <c r="C9" s="14" t="s">
        <v>17</v>
      </c>
      <c r="D9" s="15">
        <v>45576.7436226852</v>
      </c>
      <c r="E9" s="15">
        <v>45576.7435069444</v>
      </c>
      <c r="F9" s="15">
        <v>45727.7435069444</v>
      </c>
      <c r="G9" s="40" t="s">
        <v>14</v>
      </c>
      <c r="H9" s="40">
        <f t="shared" si="0"/>
        <v>21</v>
      </c>
      <c r="I9" s="24">
        <v>20.3225806451613</v>
      </c>
      <c r="J9" s="40"/>
    </row>
    <row r="10" spans="1:10">
      <c r="A10" s="12" t="s">
        <v>29</v>
      </c>
      <c r="B10" s="12" t="s">
        <v>30</v>
      </c>
      <c r="C10" s="14" t="s">
        <v>17</v>
      </c>
      <c r="D10" s="15">
        <v>45576.744537037</v>
      </c>
      <c r="E10" s="15">
        <v>45576.7444212963</v>
      </c>
      <c r="F10" s="15">
        <v>45727.7444212963</v>
      </c>
      <c r="G10" s="40" t="s">
        <v>14</v>
      </c>
      <c r="H10" s="40">
        <f t="shared" si="0"/>
        <v>21</v>
      </c>
      <c r="I10" s="24">
        <v>20.3225806451613</v>
      </c>
      <c r="J10" s="40"/>
    </row>
    <row r="11" spans="1:10">
      <c r="A11" s="12" t="s">
        <v>31</v>
      </c>
      <c r="B11" s="12" t="s">
        <v>32</v>
      </c>
      <c r="C11" s="14" t="s">
        <v>17</v>
      </c>
      <c r="D11" s="15">
        <v>45575.8368287037</v>
      </c>
      <c r="E11" s="15">
        <v>45575.8360532407</v>
      </c>
      <c r="F11" s="15">
        <v>45726.8360532407</v>
      </c>
      <c r="G11" s="40" t="s">
        <v>14</v>
      </c>
      <c r="H11" s="40">
        <f t="shared" si="0"/>
        <v>22</v>
      </c>
      <c r="I11" s="24">
        <v>21.2903225806452</v>
      </c>
      <c r="J11" s="40"/>
    </row>
    <row r="12" spans="1:10">
      <c r="A12" s="12" t="s">
        <v>33</v>
      </c>
      <c r="B12" s="12" t="s">
        <v>34</v>
      </c>
      <c r="C12" s="14" t="s">
        <v>17</v>
      </c>
      <c r="D12" s="15">
        <v>45572.6599768518</v>
      </c>
      <c r="E12" s="15">
        <v>45572.659837963</v>
      </c>
      <c r="F12" s="15">
        <v>45723.659837963</v>
      </c>
      <c r="G12" s="40" t="s">
        <v>14</v>
      </c>
      <c r="H12" s="40">
        <f t="shared" si="0"/>
        <v>25</v>
      </c>
      <c r="I12" s="24">
        <v>24.1935483870968</v>
      </c>
      <c r="J12" s="40"/>
    </row>
    <row r="13" spans="1:10">
      <c r="A13" s="12" t="s">
        <v>35</v>
      </c>
      <c r="B13" s="12" t="s">
        <v>36</v>
      </c>
      <c r="C13" s="14" t="s">
        <v>24</v>
      </c>
      <c r="D13" s="15">
        <v>45578.5730092593</v>
      </c>
      <c r="E13" s="15">
        <v>45578.5728356481</v>
      </c>
      <c r="F13" s="15">
        <v>45729.5728356481</v>
      </c>
      <c r="G13" s="40" t="s">
        <v>14</v>
      </c>
      <c r="H13" s="40">
        <f t="shared" si="0"/>
        <v>19</v>
      </c>
      <c r="I13" s="24">
        <v>18.3870967741935</v>
      </c>
      <c r="J13" s="40"/>
    </row>
    <row r="14" spans="1:10">
      <c r="A14" s="12" t="s">
        <v>37</v>
      </c>
      <c r="B14" s="12" t="s">
        <v>38</v>
      </c>
      <c r="C14" s="14" t="s">
        <v>17</v>
      </c>
      <c r="D14" s="15">
        <v>45578.7311226852</v>
      </c>
      <c r="E14" s="15">
        <v>45578.7310300926</v>
      </c>
      <c r="F14" s="15">
        <v>45729.7310300926</v>
      </c>
      <c r="G14" s="40" t="s">
        <v>14</v>
      </c>
      <c r="H14" s="40">
        <f t="shared" si="0"/>
        <v>19</v>
      </c>
      <c r="I14" s="24">
        <v>18.3870967741935</v>
      </c>
      <c r="J14" s="40"/>
    </row>
    <row r="15" spans="1:10">
      <c r="A15" s="12" t="s">
        <v>39</v>
      </c>
      <c r="B15" s="12" t="s">
        <v>40</v>
      </c>
      <c r="C15" s="14" t="s">
        <v>17</v>
      </c>
      <c r="D15" s="15">
        <v>45577.4620138889</v>
      </c>
      <c r="E15" s="15">
        <v>45577.4618981481</v>
      </c>
      <c r="F15" s="15">
        <v>45728.4618981481</v>
      </c>
      <c r="G15" s="40" t="s">
        <v>14</v>
      </c>
      <c r="H15" s="40">
        <f t="shared" si="0"/>
        <v>20</v>
      </c>
      <c r="I15" s="24">
        <v>19.3548387096774</v>
      </c>
      <c r="J15" s="40"/>
    </row>
    <row r="16" spans="1:10">
      <c r="A16" s="12" t="s">
        <v>41</v>
      </c>
      <c r="B16" s="12" t="s">
        <v>42</v>
      </c>
      <c r="C16" s="14" t="s">
        <v>24</v>
      </c>
      <c r="D16" s="15">
        <v>45577.7421990741</v>
      </c>
      <c r="E16" s="15">
        <v>45577.7420486111</v>
      </c>
      <c r="F16" s="15">
        <v>45728.7420486111</v>
      </c>
      <c r="G16" s="40" t="s">
        <v>14</v>
      </c>
      <c r="H16" s="40">
        <f t="shared" si="0"/>
        <v>20</v>
      </c>
      <c r="I16" s="24">
        <v>19.3548387096774</v>
      </c>
      <c r="J16" s="40"/>
    </row>
    <row r="17" spans="1:10">
      <c r="A17" s="12" t="s">
        <v>43</v>
      </c>
      <c r="B17" s="12" t="s">
        <v>44</v>
      </c>
      <c r="C17" s="14" t="s">
        <v>17</v>
      </c>
      <c r="D17" s="15">
        <v>45576.5883449074</v>
      </c>
      <c r="E17" s="15">
        <v>45576.5882291667</v>
      </c>
      <c r="F17" s="15">
        <v>45727.5882291667</v>
      </c>
      <c r="G17" s="40" t="s">
        <v>14</v>
      </c>
      <c r="H17" s="40">
        <f t="shared" si="0"/>
        <v>21</v>
      </c>
      <c r="I17" s="24">
        <v>20.3225806451613</v>
      </c>
      <c r="J17" s="40"/>
    </row>
    <row r="18" spans="1:10">
      <c r="A18" s="12" t="s">
        <v>45</v>
      </c>
      <c r="B18" s="12" t="s">
        <v>46</v>
      </c>
      <c r="C18" s="14" t="s">
        <v>24</v>
      </c>
      <c r="D18" s="15">
        <v>45577.5027546296</v>
      </c>
      <c r="E18" s="15">
        <v>45577.5025925926</v>
      </c>
      <c r="F18" s="15">
        <v>45728.5025925926</v>
      </c>
      <c r="G18" s="40" t="s">
        <v>14</v>
      </c>
      <c r="H18" s="40">
        <f t="shared" si="0"/>
        <v>20</v>
      </c>
      <c r="I18" s="24">
        <v>19.3548387096774</v>
      </c>
      <c r="J18" s="40"/>
    </row>
    <row r="19" spans="1:10">
      <c r="A19" s="12" t="s">
        <v>47</v>
      </c>
      <c r="B19" s="12" t="s">
        <v>48</v>
      </c>
      <c r="C19" s="14" t="s">
        <v>17</v>
      </c>
      <c r="D19" s="15">
        <v>45570.7797453704</v>
      </c>
      <c r="E19" s="15">
        <v>45570.7796064815</v>
      </c>
      <c r="F19" s="15">
        <v>45721.7796064815</v>
      </c>
      <c r="G19" s="40" t="s">
        <v>14</v>
      </c>
      <c r="H19" s="40">
        <f t="shared" si="0"/>
        <v>27</v>
      </c>
      <c r="I19" s="24">
        <v>26.1290322580645</v>
      </c>
      <c r="J19" s="40"/>
    </row>
    <row r="20" spans="1:10">
      <c r="A20" s="12" t="s">
        <v>49</v>
      </c>
      <c r="B20" s="12" t="s">
        <v>50</v>
      </c>
      <c r="C20" s="14" t="s">
        <v>17</v>
      </c>
      <c r="D20" s="15">
        <v>45578.6452777778</v>
      </c>
      <c r="E20" s="15">
        <v>45578.645162037</v>
      </c>
      <c r="F20" s="15">
        <v>45729.645162037</v>
      </c>
      <c r="G20" s="40" t="s">
        <v>14</v>
      </c>
      <c r="H20" s="40">
        <f t="shared" si="0"/>
        <v>19</v>
      </c>
      <c r="I20" s="24">
        <v>18.3870967741935</v>
      </c>
      <c r="J20" s="40"/>
    </row>
    <row r="21" spans="1:10">
      <c r="A21" s="12" t="s">
        <v>51</v>
      </c>
      <c r="B21" s="12" t="s">
        <v>52</v>
      </c>
      <c r="C21" s="14" t="s">
        <v>17</v>
      </c>
      <c r="D21" s="15">
        <v>45571.6920949074</v>
      </c>
      <c r="E21" s="15">
        <v>45571.6920949074</v>
      </c>
      <c r="F21" s="15">
        <v>45722.6919444444</v>
      </c>
      <c r="G21" s="40" t="s">
        <v>14</v>
      </c>
      <c r="H21" s="40">
        <f t="shared" si="0"/>
        <v>26</v>
      </c>
      <c r="I21" s="24">
        <v>24.1935483870968</v>
      </c>
      <c r="J21" s="40"/>
    </row>
    <row r="22" spans="1:10">
      <c r="A22" s="12" t="s">
        <v>53</v>
      </c>
      <c r="B22" s="12" t="s">
        <v>54</v>
      </c>
      <c r="C22" s="14" t="s">
        <v>17</v>
      </c>
      <c r="D22" s="15">
        <v>45575.6490393519</v>
      </c>
      <c r="E22" s="15">
        <v>45575.6490393519</v>
      </c>
      <c r="F22" s="15">
        <v>45698.6489699074</v>
      </c>
      <c r="G22" s="40" t="s">
        <v>14</v>
      </c>
      <c r="H22" s="40">
        <f t="shared" si="0"/>
        <v>22</v>
      </c>
      <c r="I22" s="24">
        <v>21.2903225806452</v>
      </c>
      <c r="J22" s="40"/>
    </row>
    <row r="23" spans="1:10">
      <c r="A23" s="12" t="s">
        <v>55</v>
      </c>
      <c r="B23" s="12" t="s">
        <v>56</v>
      </c>
      <c r="C23" s="14" t="s">
        <v>17</v>
      </c>
      <c r="D23" s="15">
        <v>45569.4950462963</v>
      </c>
      <c r="E23" s="15">
        <v>45569.4948611111</v>
      </c>
      <c r="F23" s="15">
        <v>45720.4948611111</v>
      </c>
      <c r="G23" s="40" t="s">
        <v>14</v>
      </c>
      <c r="H23" s="40">
        <f t="shared" si="0"/>
        <v>28</v>
      </c>
      <c r="I23" s="24">
        <v>27.0967741935484</v>
      </c>
      <c r="J23" s="40"/>
    </row>
    <row r="24" spans="1:10">
      <c r="A24" s="12" t="s">
        <v>57</v>
      </c>
      <c r="B24" s="12" t="s">
        <v>58</v>
      </c>
      <c r="C24" s="14" t="s">
        <v>17</v>
      </c>
      <c r="D24" s="15">
        <v>45575.780775463</v>
      </c>
      <c r="E24" s="15">
        <v>45575.7806365741</v>
      </c>
      <c r="F24" s="15">
        <v>45726.7806365741</v>
      </c>
      <c r="G24" s="40" t="s">
        <v>14</v>
      </c>
      <c r="H24" s="40">
        <f t="shared" si="0"/>
        <v>22</v>
      </c>
      <c r="I24" s="24">
        <v>21.2903225806452</v>
      </c>
      <c r="J24" s="40"/>
    </row>
    <row r="25" spans="1:10">
      <c r="A25" s="12" t="s">
        <v>59</v>
      </c>
      <c r="B25" s="12" t="s">
        <v>60</v>
      </c>
      <c r="C25" s="14" t="s">
        <v>17</v>
      </c>
      <c r="D25" s="15">
        <v>45577.7592592593</v>
      </c>
      <c r="E25" s="15">
        <v>45577.7590856481</v>
      </c>
      <c r="F25" s="15">
        <v>45728.7590856481</v>
      </c>
      <c r="G25" s="40" t="s">
        <v>14</v>
      </c>
      <c r="H25" s="40">
        <f t="shared" si="0"/>
        <v>20</v>
      </c>
      <c r="I25" s="24">
        <v>19.3548387096774</v>
      </c>
      <c r="J25" s="40"/>
    </row>
    <row r="26" spans="1:10">
      <c r="A26" s="12" t="s">
        <v>61</v>
      </c>
      <c r="B26" s="12" t="s">
        <v>62</v>
      </c>
      <c r="C26" s="14" t="s">
        <v>17</v>
      </c>
      <c r="D26" s="15">
        <v>45574.8221643519</v>
      </c>
      <c r="E26" s="15">
        <v>45574.8221643519</v>
      </c>
      <c r="F26" s="15">
        <v>45605.8221643519</v>
      </c>
      <c r="G26" s="40" t="s">
        <v>14</v>
      </c>
      <c r="H26" s="40">
        <f t="shared" si="0"/>
        <v>23</v>
      </c>
      <c r="I26" s="24">
        <v>22.258064516129</v>
      </c>
      <c r="J26" s="40"/>
    </row>
    <row r="27" spans="1:10">
      <c r="A27" s="12" t="s">
        <v>63</v>
      </c>
      <c r="B27" s="12" t="s">
        <v>64</v>
      </c>
      <c r="C27" s="14" t="s">
        <v>13</v>
      </c>
      <c r="D27" s="15">
        <v>45587.7006018519</v>
      </c>
      <c r="E27" s="15">
        <v>45587.7006018519</v>
      </c>
      <c r="F27" s="15">
        <v>45769.7006018519</v>
      </c>
      <c r="G27" s="40" t="s">
        <v>14</v>
      </c>
      <c r="H27" s="40">
        <f t="shared" si="0"/>
        <v>10</v>
      </c>
      <c r="I27" s="24">
        <v>9.67741935483871</v>
      </c>
      <c r="J27" s="40"/>
    </row>
    <row r="28" spans="1:10">
      <c r="A28" s="12" t="s">
        <v>65</v>
      </c>
      <c r="B28" s="12" t="s">
        <v>66</v>
      </c>
      <c r="C28" s="14" t="s">
        <v>24</v>
      </c>
      <c r="D28" s="15">
        <v>45572.6903587963</v>
      </c>
      <c r="E28" s="15">
        <v>45572.6903587963</v>
      </c>
      <c r="F28" s="15">
        <v>45664.6903587963</v>
      </c>
      <c r="G28" s="40" t="s">
        <v>14</v>
      </c>
      <c r="H28" s="40">
        <f t="shared" si="0"/>
        <v>25</v>
      </c>
      <c r="I28" s="24">
        <v>24.1935483870968</v>
      </c>
      <c r="J28" s="40"/>
    </row>
    <row r="29" spans="1:10">
      <c r="A29" s="12" t="s">
        <v>67</v>
      </c>
      <c r="B29" s="12" t="s">
        <v>68</v>
      </c>
      <c r="C29" s="14" t="s">
        <v>17</v>
      </c>
      <c r="D29" s="15">
        <v>45579.6132291667</v>
      </c>
      <c r="E29" s="15">
        <v>45579.6132291667</v>
      </c>
      <c r="F29" s="15">
        <v>45593.3871296296</v>
      </c>
      <c r="G29" s="40" t="s">
        <v>14</v>
      </c>
      <c r="H29" s="40">
        <f>DATEDIF(E29,"2024/10/28","D")+1</f>
        <v>15</v>
      </c>
      <c r="I29" s="24">
        <v>14.5161290322581</v>
      </c>
      <c r="J29" s="40"/>
    </row>
    <row r="30" spans="1:10">
      <c r="A30" s="17" t="s">
        <v>69</v>
      </c>
      <c r="B30" s="17" t="s">
        <v>70</v>
      </c>
      <c r="C30" s="14" t="s">
        <v>13</v>
      </c>
      <c r="D30" s="19">
        <v>45589.5334027778</v>
      </c>
      <c r="E30" s="19">
        <v>45589.5334027778</v>
      </c>
      <c r="F30" s="19">
        <v>45623.7222337963</v>
      </c>
      <c r="G30" s="41" t="s">
        <v>14</v>
      </c>
      <c r="H30" s="40">
        <f>DATEDIF(E30,"2024/10/31","D")+1</f>
        <v>8</v>
      </c>
      <c r="I30" s="24">
        <v>7.74193548387097</v>
      </c>
      <c r="J30" s="40"/>
    </row>
    <row r="31" spans="1:10">
      <c r="A31" s="17" t="s">
        <v>69</v>
      </c>
      <c r="B31" s="17" t="s">
        <v>70</v>
      </c>
      <c r="C31" s="42" t="s">
        <v>71</v>
      </c>
      <c r="D31" s="19">
        <v>45592</v>
      </c>
      <c r="E31" s="19">
        <v>45592</v>
      </c>
      <c r="F31" s="19">
        <v>45623</v>
      </c>
      <c r="G31" s="41" t="s">
        <v>14</v>
      </c>
      <c r="H31" s="40">
        <v>30</v>
      </c>
      <c r="I31" s="24">
        <v>-40</v>
      </c>
      <c r="J31" s="41" t="s">
        <v>72</v>
      </c>
    </row>
    <row r="32" spans="1:10">
      <c r="A32" s="12" t="s">
        <v>73</v>
      </c>
      <c r="B32" s="12" t="s">
        <v>74</v>
      </c>
      <c r="C32" s="14" t="s">
        <v>24</v>
      </c>
      <c r="D32" s="15">
        <v>45593.8351157407</v>
      </c>
      <c r="E32" s="15">
        <v>45593.8351157407</v>
      </c>
      <c r="F32" s="15">
        <v>45685.8351157407</v>
      </c>
      <c r="G32" s="40" t="s">
        <v>14</v>
      </c>
      <c r="H32" s="40">
        <f t="shared" ref="H32:H50" si="1">DATEDIF(E32,"2024/10/31","D")+1</f>
        <v>4</v>
      </c>
      <c r="I32" s="24">
        <v>3.87096774193548</v>
      </c>
      <c r="J32" s="40"/>
    </row>
    <row r="33" spans="1:10">
      <c r="A33" s="12" t="s">
        <v>75</v>
      </c>
      <c r="B33" s="12" t="s">
        <v>76</v>
      </c>
      <c r="C33" s="14" t="s">
        <v>17</v>
      </c>
      <c r="D33" s="15">
        <v>45572.8896527778</v>
      </c>
      <c r="E33" s="15">
        <v>45572.889537037</v>
      </c>
      <c r="F33" s="15">
        <v>45695.889537037</v>
      </c>
      <c r="G33" s="40" t="s">
        <v>14</v>
      </c>
      <c r="H33" s="40">
        <f t="shared" si="1"/>
        <v>25</v>
      </c>
      <c r="I33" s="24">
        <v>24.1935483870968</v>
      </c>
      <c r="J33" s="40"/>
    </row>
    <row r="34" spans="1:10">
      <c r="A34" s="12" t="s">
        <v>77</v>
      </c>
      <c r="B34" s="12" t="s">
        <v>78</v>
      </c>
      <c r="C34" s="14" t="s">
        <v>17</v>
      </c>
      <c r="D34" s="15">
        <v>45566.6555092593</v>
      </c>
      <c r="E34" s="15">
        <v>45566.6553819444</v>
      </c>
      <c r="F34" s="15">
        <v>45627.6553819444</v>
      </c>
      <c r="G34" s="40" t="s">
        <v>14</v>
      </c>
      <c r="H34" s="40">
        <f t="shared" si="1"/>
        <v>31</v>
      </c>
      <c r="I34" s="24">
        <v>30</v>
      </c>
      <c r="J34" s="40"/>
    </row>
    <row r="35" spans="1:10">
      <c r="A35" s="12" t="s">
        <v>79</v>
      </c>
      <c r="B35" s="12" t="s">
        <v>80</v>
      </c>
      <c r="C35" s="14" t="s">
        <v>81</v>
      </c>
      <c r="D35" s="15">
        <v>45575.7924074074</v>
      </c>
      <c r="E35" s="15">
        <v>45575.7924074074</v>
      </c>
      <c r="F35" s="15">
        <v>45940.7924074074</v>
      </c>
      <c r="G35" s="40" t="s">
        <v>14</v>
      </c>
      <c r="H35" s="40">
        <f t="shared" si="1"/>
        <v>22</v>
      </c>
      <c r="I35" s="24">
        <v>21.2903225806452</v>
      </c>
      <c r="J35" s="40"/>
    </row>
    <row r="36" spans="1:10">
      <c r="A36" s="12" t="s">
        <v>82</v>
      </c>
      <c r="B36" s="12" t="s">
        <v>83</v>
      </c>
      <c r="C36" s="14" t="s">
        <v>81</v>
      </c>
      <c r="D36" s="15">
        <v>45574.9024305556</v>
      </c>
      <c r="E36" s="15">
        <v>45574.9024305556</v>
      </c>
      <c r="F36" s="15">
        <v>45939.9024305556</v>
      </c>
      <c r="G36" s="40" t="s">
        <v>14</v>
      </c>
      <c r="H36" s="40">
        <f t="shared" si="1"/>
        <v>23</v>
      </c>
      <c r="I36" s="24">
        <v>22.258064516129</v>
      </c>
      <c r="J36" s="40"/>
    </row>
    <row r="37" spans="1:10">
      <c r="A37" s="12" t="s">
        <v>84</v>
      </c>
      <c r="B37" s="12" t="s">
        <v>85</v>
      </c>
      <c r="C37" s="14" t="s">
        <v>13</v>
      </c>
      <c r="D37" s="15">
        <v>45579.5057986111</v>
      </c>
      <c r="E37" s="15">
        <v>45579.5057986111</v>
      </c>
      <c r="F37" s="15">
        <v>45761.5057986111</v>
      </c>
      <c r="G37" s="40" t="s">
        <v>14</v>
      </c>
      <c r="H37" s="40">
        <f t="shared" si="1"/>
        <v>18</v>
      </c>
      <c r="I37" s="24">
        <v>17.4193548387097</v>
      </c>
      <c r="J37" s="40"/>
    </row>
    <row r="38" spans="1:10">
      <c r="A38" s="12" t="s">
        <v>86</v>
      </c>
      <c r="B38" s="12" t="s">
        <v>87</v>
      </c>
      <c r="C38" s="14" t="s">
        <v>17</v>
      </c>
      <c r="D38" s="15">
        <v>45584.5385185185</v>
      </c>
      <c r="E38" s="15">
        <v>45584.5381365741</v>
      </c>
      <c r="F38" s="15">
        <v>45707.5381365741</v>
      </c>
      <c r="G38" s="40" t="s">
        <v>14</v>
      </c>
      <c r="H38" s="40">
        <f t="shared" si="1"/>
        <v>13</v>
      </c>
      <c r="I38" s="24">
        <v>12.5806451612903</v>
      </c>
      <c r="J38" s="40"/>
    </row>
    <row r="39" spans="1:10">
      <c r="A39" s="12" t="s">
        <v>88</v>
      </c>
      <c r="B39" s="12" t="s">
        <v>89</v>
      </c>
      <c r="C39" s="14" t="s">
        <v>17</v>
      </c>
      <c r="D39" s="15">
        <v>45574.8037731481</v>
      </c>
      <c r="E39" s="15">
        <v>45574.8037731481</v>
      </c>
      <c r="F39" s="15">
        <v>45605.8037731481</v>
      </c>
      <c r="G39" s="40" t="s">
        <v>14</v>
      </c>
      <c r="H39" s="40">
        <f t="shared" si="1"/>
        <v>23</v>
      </c>
      <c r="I39" s="24">
        <v>22.258064516129</v>
      </c>
      <c r="J39" s="40"/>
    </row>
    <row r="40" spans="1:10">
      <c r="A40" s="12" t="s">
        <v>90</v>
      </c>
      <c r="B40" s="12" t="s">
        <v>91</v>
      </c>
      <c r="C40" s="14" t="s">
        <v>17</v>
      </c>
      <c r="D40" s="15">
        <v>45571.7222222222</v>
      </c>
      <c r="E40" s="15">
        <v>45571.7222222222</v>
      </c>
      <c r="F40" s="15">
        <v>45602.7222222222</v>
      </c>
      <c r="G40" s="40" t="s">
        <v>14</v>
      </c>
      <c r="H40" s="40">
        <f t="shared" si="1"/>
        <v>26</v>
      </c>
      <c r="I40" s="24">
        <v>24.1935483870968</v>
      </c>
      <c r="J40" s="40"/>
    </row>
    <row r="41" spans="1:10">
      <c r="A41" s="12" t="s">
        <v>92</v>
      </c>
      <c r="B41" s="12" t="s">
        <v>93</v>
      </c>
      <c r="C41" s="14" t="s">
        <v>24</v>
      </c>
      <c r="D41" s="15">
        <v>45579.8064814815</v>
      </c>
      <c r="E41" s="15">
        <v>45579.8063078704</v>
      </c>
      <c r="F41" s="15">
        <v>45852.8063078704</v>
      </c>
      <c r="G41" s="40" t="s">
        <v>14</v>
      </c>
      <c r="H41" s="40">
        <f t="shared" si="1"/>
        <v>18</v>
      </c>
      <c r="I41" s="24">
        <v>17.4193548387097</v>
      </c>
      <c r="J41" s="40"/>
    </row>
    <row r="42" s="30" customFormat="1" spans="1:10">
      <c r="A42" s="12" t="s">
        <v>94</v>
      </c>
      <c r="B42" s="12" t="s">
        <v>95</v>
      </c>
      <c r="C42" s="14" t="s">
        <v>13</v>
      </c>
      <c r="D42" s="15">
        <v>45578.8782407407</v>
      </c>
      <c r="E42" s="15">
        <v>45578.8782407407</v>
      </c>
      <c r="F42" s="15">
        <v>45760.8782407407</v>
      </c>
      <c r="G42" s="40" t="s">
        <v>14</v>
      </c>
      <c r="H42" s="40">
        <f t="shared" si="1"/>
        <v>19</v>
      </c>
      <c r="I42" s="24">
        <v>18.3870967741935</v>
      </c>
      <c r="J42" s="40"/>
    </row>
    <row r="43" spans="1:10">
      <c r="A43" s="12" t="s">
        <v>96</v>
      </c>
      <c r="B43" s="12" t="s">
        <v>97</v>
      </c>
      <c r="C43" s="14" t="s">
        <v>17</v>
      </c>
      <c r="D43" s="15">
        <v>45564.474224537</v>
      </c>
      <c r="E43" s="15">
        <v>45566</v>
      </c>
      <c r="F43" s="15">
        <v>45625.474224537</v>
      </c>
      <c r="G43" s="40" t="s">
        <v>14</v>
      </c>
      <c r="H43" s="40">
        <f t="shared" si="1"/>
        <v>31</v>
      </c>
      <c r="I43" s="24">
        <v>29.0322580645161</v>
      </c>
      <c r="J43" s="40"/>
    </row>
    <row r="44" spans="1:10">
      <c r="A44" s="12" t="s">
        <v>98</v>
      </c>
      <c r="B44" s="12" t="s">
        <v>99</v>
      </c>
      <c r="C44" s="14" t="s">
        <v>24</v>
      </c>
      <c r="D44" s="15">
        <v>45592.5880324074</v>
      </c>
      <c r="E44" s="15">
        <v>45592.5880324074</v>
      </c>
      <c r="F44" s="15">
        <v>45684.5880324074</v>
      </c>
      <c r="G44" s="40" t="s">
        <v>14</v>
      </c>
      <c r="H44" s="40">
        <f t="shared" si="1"/>
        <v>5</v>
      </c>
      <c r="I44" s="24">
        <v>4.83870967741935</v>
      </c>
      <c r="J44" s="40"/>
    </row>
    <row r="45" spans="1:10">
      <c r="A45" s="12" t="s">
        <v>100</v>
      </c>
      <c r="B45" s="12" t="s">
        <v>101</v>
      </c>
      <c r="C45" s="14" t="s">
        <v>17</v>
      </c>
      <c r="D45" s="15">
        <v>45593.7812731481</v>
      </c>
      <c r="E45" s="15">
        <v>45593.7812731481</v>
      </c>
      <c r="F45" s="15">
        <v>45624.7812731481</v>
      </c>
      <c r="G45" s="40" t="s">
        <v>14</v>
      </c>
      <c r="H45" s="40">
        <f t="shared" si="1"/>
        <v>4</v>
      </c>
      <c r="I45" s="24">
        <v>3.87096774193548</v>
      </c>
      <c r="J45" s="40"/>
    </row>
    <row r="46" spans="1:10">
      <c r="A46" s="12" t="s">
        <v>102</v>
      </c>
      <c r="B46" s="12" t="s">
        <v>103</v>
      </c>
      <c r="C46" s="14" t="s">
        <v>13</v>
      </c>
      <c r="D46" s="15">
        <v>45588.6746180556</v>
      </c>
      <c r="E46" s="15">
        <v>45588.6745138889</v>
      </c>
      <c r="F46" s="15">
        <v>45953.6745138889</v>
      </c>
      <c r="G46" s="40" t="s">
        <v>14</v>
      </c>
      <c r="H46" s="40">
        <f t="shared" si="1"/>
        <v>9</v>
      </c>
      <c r="I46" s="24">
        <v>8.70967741935484</v>
      </c>
      <c r="J46" s="40"/>
    </row>
    <row r="47" spans="1:10">
      <c r="A47" s="12" t="s">
        <v>104</v>
      </c>
      <c r="B47" s="12" t="s">
        <v>105</v>
      </c>
      <c r="C47" s="14" t="s">
        <v>17</v>
      </c>
      <c r="D47" s="15">
        <v>45593.780625</v>
      </c>
      <c r="E47" s="15">
        <v>45593.780625</v>
      </c>
      <c r="F47" s="15">
        <v>45624.780625</v>
      </c>
      <c r="G47" s="40" t="s">
        <v>14</v>
      </c>
      <c r="H47" s="40">
        <f t="shared" si="1"/>
        <v>4</v>
      </c>
      <c r="I47" s="24">
        <v>3.87096774193548</v>
      </c>
      <c r="J47" s="40"/>
    </row>
    <row r="48" spans="1:10">
      <c r="A48" s="12" t="s">
        <v>106</v>
      </c>
      <c r="B48" s="12" t="s">
        <v>107</v>
      </c>
      <c r="C48" s="14" t="s">
        <v>24</v>
      </c>
      <c r="D48" s="15">
        <v>45594.8311574074</v>
      </c>
      <c r="E48" s="15">
        <v>45594.8311574074</v>
      </c>
      <c r="F48" s="15">
        <v>45686.8311574074</v>
      </c>
      <c r="G48" s="40" t="s">
        <v>14</v>
      </c>
      <c r="H48" s="40">
        <f t="shared" si="1"/>
        <v>3</v>
      </c>
      <c r="I48" s="24">
        <v>2.90322580645161</v>
      </c>
      <c r="J48" s="40"/>
    </row>
    <row r="49" spans="1:10">
      <c r="A49" s="12" t="s">
        <v>108</v>
      </c>
      <c r="B49" s="12" t="s">
        <v>109</v>
      </c>
      <c r="C49" s="14" t="s">
        <v>13</v>
      </c>
      <c r="D49" s="15">
        <v>45590.9105439815</v>
      </c>
      <c r="E49" s="15">
        <v>45590.9105439815</v>
      </c>
      <c r="F49" s="15">
        <v>45772.9105439815</v>
      </c>
      <c r="G49" s="40" t="s">
        <v>14</v>
      </c>
      <c r="H49" s="40">
        <f t="shared" si="1"/>
        <v>7</v>
      </c>
      <c r="I49" s="24">
        <v>6.7741935483871</v>
      </c>
      <c r="J49" s="40"/>
    </row>
    <row r="50" s="30" customFormat="1" spans="1:10">
      <c r="A50" s="12" t="s">
        <v>110</v>
      </c>
      <c r="B50" s="12" t="s">
        <v>111</v>
      </c>
      <c r="C50" s="14" t="s">
        <v>13</v>
      </c>
      <c r="D50" s="15">
        <v>45590.574525463</v>
      </c>
      <c r="E50" s="15">
        <v>45590.574525463</v>
      </c>
      <c r="F50" s="15">
        <v>45772.574525463</v>
      </c>
      <c r="G50" s="40" t="s">
        <v>14</v>
      </c>
      <c r="H50" s="40">
        <f t="shared" si="1"/>
        <v>7</v>
      </c>
      <c r="I50" s="24">
        <v>6.7741935483871</v>
      </c>
      <c r="J50" s="40"/>
    </row>
    <row r="51" spans="1:10">
      <c r="A51" s="40"/>
      <c r="B51" s="43"/>
      <c r="C51" s="44"/>
      <c r="D51" s="45"/>
      <c r="E51" s="45"/>
      <c r="F51" s="45"/>
      <c r="G51" s="40"/>
      <c r="H51" s="46" t="s">
        <v>112</v>
      </c>
      <c r="I51" s="24">
        <f>SUM(I3:I50)</f>
        <v>794.193548387097</v>
      </c>
      <c r="J51" s="40"/>
    </row>
  </sheetData>
  <mergeCells count="1">
    <mergeCell ref="A1:J1"/>
  </mergeCells>
  <pageMargins left="0.432638888888889" right="0.156944444444444" top="0.236111111111111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topLeftCell="A50" workbookViewId="0">
      <selection activeCell="M9" sqref="M9"/>
    </sheetView>
  </sheetViews>
  <sheetFormatPr defaultColWidth="9" defaultRowHeight="14.25"/>
  <cols>
    <col min="1" max="1" width="17" style="1" customWidth="1"/>
    <col min="2" max="2" width="9.18333333333333" style="1" customWidth="1"/>
    <col min="3" max="3" width="38.5" style="3" customWidth="1"/>
    <col min="4" max="4" width="10.9083333333333" style="4" customWidth="1"/>
    <col min="5" max="5" width="13.7583333333333" style="4" customWidth="1"/>
    <col min="6" max="6" width="11.5416666666667" style="4" customWidth="1"/>
    <col min="7" max="8" width="7.375" style="1" customWidth="1"/>
    <col min="9" max="9" width="7.375" style="5" customWidth="1"/>
    <col min="10" max="10" width="9" style="1"/>
    <col min="11" max="12" width="9" style="1" hidden="1" customWidth="1"/>
    <col min="13" max="16384" width="9" style="1"/>
  </cols>
  <sheetData>
    <row r="1" ht="15" spans="1:10">
      <c r="A1" s="6" t="s">
        <v>113</v>
      </c>
      <c r="B1" s="7"/>
      <c r="C1" s="8"/>
      <c r="D1" s="8"/>
      <c r="E1" s="8"/>
      <c r="F1" s="8"/>
      <c r="G1" s="7"/>
      <c r="H1" s="7"/>
      <c r="I1" s="7"/>
      <c r="J1" s="20"/>
    </row>
    <row r="2" s="1" customFormat="1" ht="21" customHeight="1" spans="1:10">
      <c r="A2" s="9" t="s">
        <v>1</v>
      </c>
      <c r="B2" s="10" t="s">
        <v>2</v>
      </c>
      <c r="C2" s="9" t="s">
        <v>3</v>
      </c>
      <c r="D2" s="11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21" t="s">
        <v>9</v>
      </c>
      <c r="J2" s="9" t="s">
        <v>10</v>
      </c>
    </row>
    <row r="3" s="1" customFormat="1" spans="1:12">
      <c r="A3" s="12" t="s">
        <v>114</v>
      </c>
      <c r="B3" s="13" t="s">
        <v>115</v>
      </c>
      <c r="C3" s="14" t="s">
        <v>81</v>
      </c>
      <c r="D3" s="15">
        <v>45609.4626157407</v>
      </c>
      <c r="E3" s="15">
        <v>45609.4626157407</v>
      </c>
      <c r="F3" s="15">
        <v>45974.4626157407</v>
      </c>
      <c r="G3" s="16" t="s">
        <v>116</v>
      </c>
      <c r="H3" s="16">
        <f t="shared" ref="H3:H43" si="0">DATEDIF(E3,"2024/11/30","D")+1</f>
        <v>18</v>
      </c>
      <c r="I3" s="22">
        <v>17</v>
      </c>
      <c r="J3" s="16"/>
      <c r="K3" s="1" t="e">
        <f>VLOOKUP(#REF!,'[1]11月'!$A:$H,8,0)</f>
        <v>#REF!</v>
      </c>
      <c r="L3" s="1" t="e">
        <f t="shared" ref="L3:L66" si="1">I3-K3</f>
        <v>#REF!</v>
      </c>
    </row>
    <row r="4" s="1" customFormat="1" spans="1:12">
      <c r="A4" s="12" t="s">
        <v>117</v>
      </c>
      <c r="B4" s="13" t="s">
        <v>118</v>
      </c>
      <c r="C4" s="14" t="s">
        <v>81</v>
      </c>
      <c r="D4" s="15">
        <v>45612.8130902778</v>
      </c>
      <c r="E4" s="15">
        <v>45612.8130902778</v>
      </c>
      <c r="F4" s="15">
        <v>45977.8130902778</v>
      </c>
      <c r="G4" s="16" t="s">
        <v>116</v>
      </c>
      <c r="H4" s="16">
        <f t="shared" si="0"/>
        <v>15</v>
      </c>
      <c r="I4" s="22">
        <v>15</v>
      </c>
      <c r="J4" s="16"/>
      <c r="K4" s="1" t="e">
        <f>VLOOKUP(#REF!,'[1]11月'!$A:$H,8,0)</f>
        <v>#REF!</v>
      </c>
      <c r="L4" s="1" t="e">
        <f t="shared" si="1"/>
        <v>#REF!</v>
      </c>
    </row>
    <row r="5" s="1" customFormat="1" spans="1:12">
      <c r="A5" s="12" t="s">
        <v>119</v>
      </c>
      <c r="B5" s="13" t="s">
        <v>120</v>
      </c>
      <c r="C5" s="14" t="s">
        <v>13</v>
      </c>
      <c r="D5" s="15">
        <v>45598.8987847222</v>
      </c>
      <c r="E5" s="15">
        <v>45598.8987847222</v>
      </c>
      <c r="F5" s="15">
        <v>45840.8987847222</v>
      </c>
      <c r="G5" s="16" t="s">
        <v>116</v>
      </c>
      <c r="H5" s="16">
        <f t="shared" si="0"/>
        <v>29</v>
      </c>
      <c r="I5" s="22">
        <v>29</v>
      </c>
      <c r="J5" s="16"/>
      <c r="K5" s="1" t="e">
        <f>VLOOKUP(#REF!,'[1]11月'!$A:$H,8,0)</f>
        <v>#REF!</v>
      </c>
      <c r="L5" s="1" t="e">
        <f t="shared" si="1"/>
        <v>#REF!</v>
      </c>
    </row>
    <row r="6" s="1" customFormat="1" spans="1:12">
      <c r="A6" s="12" t="s">
        <v>11</v>
      </c>
      <c r="B6" s="13" t="s">
        <v>12</v>
      </c>
      <c r="C6" s="14" t="s">
        <v>13</v>
      </c>
      <c r="D6" s="15">
        <v>45582.6088888889</v>
      </c>
      <c r="E6" s="15">
        <v>45597</v>
      </c>
      <c r="F6" s="15">
        <v>46008.5770486111</v>
      </c>
      <c r="G6" s="16" t="s">
        <v>116</v>
      </c>
      <c r="H6" s="16">
        <f t="shared" si="0"/>
        <v>30</v>
      </c>
      <c r="I6" s="22">
        <v>30</v>
      </c>
      <c r="J6" s="16"/>
      <c r="K6" s="1" t="e">
        <f>VLOOKUP(#REF!,'[1]11月'!$A:$H,8,0)</f>
        <v>#REF!</v>
      </c>
      <c r="L6" s="1" t="e">
        <f t="shared" si="1"/>
        <v>#REF!</v>
      </c>
    </row>
    <row r="7" s="1" customFormat="1" spans="1:12">
      <c r="A7" s="12" t="s">
        <v>15</v>
      </c>
      <c r="B7" s="13" t="s">
        <v>16</v>
      </c>
      <c r="C7" s="14" t="s">
        <v>17</v>
      </c>
      <c r="D7" s="15">
        <v>45576.4378356481</v>
      </c>
      <c r="E7" s="15">
        <v>45597</v>
      </c>
      <c r="F7" s="15">
        <v>45637.4377777778</v>
      </c>
      <c r="G7" s="16" t="s">
        <v>116</v>
      </c>
      <c r="H7" s="16">
        <v>11</v>
      </c>
      <c r="I7" s="22">
        <v>11</v>
      </c>
      <c r="J7" s="16"/>
      <c r="K7" s="1" t="e">
        <f>VLOOKUP(#REF!,'[1]11月'!$A:$H,8,0)</f>
        <v>#REF!</v>
      </c>
      <c r="L7" s="1" t="e">
        <f t="shared" si="1"/>
        <v>#REF!</v>
      </c>
    </row>
    <row r="8" s="1" customFormat="1" spans="1:12">
      <c r="A8" s="12" t="s">
        <v>18</v>
      </c>
      <c r="B8" s="13" t="s">
        <v>19</v>
      </c>
      <c r="C8" s="14" t="s">
        <v>17</v>
      </c>
      <c r="D8" s="15">
        <v>45576.7809143519</v>
      </c>
      <c r="E8" s="15">
        <v>45597</v>
      </c>
      <c r="F8" s="15">
        <v>45727.780775463</v>
      </c>
      <c r="G8" s="16" t="s">
        <v>116</v>
      </c>
      <c r="H8" s="16">
        <f t="shared" si="0"/>
        <v>30</v>
      </c>
      <c r="I8" s="22">
        <v>30</v>
      </c>
      <c r="J8" s="16"/>
      <c r="K8" s="1" t="e">
        <f>VLOOKUP(#REF!,'[1]11月'!$A:$H,8,0)</f>
        <v>#REF!</v>
      </c>
      <c r="L8" s="1" t="e">
        <f t="shared" si="1"/>
        <v>#REF!</v>
      </c>
    </row>
    <row r="9" s="1" customFormat="1" spans="1:12">
      <c r="A9" s="12" t="s">
        <v>20</v>
      </c>
      <c r="B9" s="13" t="s">
        <v>21</v>
      </c>
      <c r="C9" s="14" t="s">
        <v>17</v>
      </c>
      <c r="D9" s="15">
        <v>45571.687349537</v>
      </c>
      <c r="E9" s="15">
        <v>45597</v>
      </c>
      <c r="F9" s="15">
        <v>45722.6872106481</v>
      </c>
      <c r="G9" s="16" t="s">
        <v>116</v>
      </c>
      <c r="H9" s="16">
        <f t="shared" si="0"/>
        <v>30</v>
      </c>
      <c r="I9" s="22">
        <v>30</v>
      </c>
      <c r="J9" s="16"/>
      <c r="K9" s="1" t="e">
        <f>VLOOKUP(#REF!,'[1]11月'!$A:$H,8,0)</f>
        <v>#REF!</v>
      </c>
      <c r="L9" s="1" t="e">
        <f t="shared" si="1"/>
        <v>#REF!</v>
      </c>
    </row>
    <row r="10" s="1" customFormat="1" spans="1:12">
      <c r="A10" s="12" t="s">
        <v>22</v>
      </c>
      <c r="B10" s="13" t="s">
        <v>23</v>
      </c>
      <c r="C10" s="14" t="s">
        <v>24</v>
      </c>
      <c r="D10" s="15">
        <v>45577.5031134259</v>
      </c>
      <c r="E10" s="15">
        <v>45597</v>
      </c>
      <c r="F10" s="15">
        <v>45728.5030092593</v>
      </c>
      <c r="G10" s="16" t="s">
        <v>116</v>
      </c>
      <c r="H10" s="16">
        <f t="shared" si="0"/>
        <v>30</v>
      </c>
      <c r="I10" s="22">
        <v>30</v>
      </c>
      <c r="J10" s="16"/>
      <c r="K10" s="1" t="e">
        <f>VLOOKUP(#REF!,'[1]11月'!$A:$H,8,0)</f>
        <v>#REF!</v>
      </c>
      <c r="L10" s="1" t="e">
        <f t="shared" si="1"/>
        <v>#REF!</v>
      </c>
    </row>
    <row r="11" s="1" customFormat="1" spans="1:12">
      <c r="A11" s="12" t="s">
        <v>25</v>
      </c>
      <c r="B11" s="13" t="s">
        <v>26</v>
      </c>
      <c r="C11" s="14" t="s">
        <v>17</v>
      </c>
      <c r="D11" s="15">
        <v>45577.7586689815</v>
      </c>
      <c r="E11" s="15">
        <v>45597</v>
      </c>
      <c r="F11" s="15">
        <v>45728.7585185185</v>
      </c>
      <c r="G11" s="16" t="s">
        <v>116</v>
      </c>
      <c r="H11" s="16">
        <f t="shared" si="0"/>
        <v>30</v>
      </c>
      <c r="I11" s="22">
        <v>30</v>
      </c>
      <c r="J11" s="16"/>
      <c r="K11" s="1" t="e">
        <f>VLOOKUP(#REF!,'[1]11月'!$A:$H,8,0)</f>
        <v>#REF!</v>
      </c>
      <c r="L11" s="1" t="e">
        <f t="shared" si="1"/>
        <v>#REF!</v>
      </c>
    </row>
    <row r="12" s="1" customFormat="1" spans="1:12">
      <c r="A12" s="12" t="s">
        <v>27</v>
      </c>
      <c r="B12" s="13" t="s">
        <v>28</v>
      </c>
      <c r="C12" s="14" t="s">
        <v>17</v>
      </c>
      <c r="D12" s="15">
        <v>45576.7436226852</v>
      </c>
      <c r="E12" s="15">
        <v>45597</v>
      </c>
      <c r="F12" s="15">
        <v>45727.7435069444</v>
      </c>
      <c r="G12" s="16" t="s">
        <v>116</v>
      </c>
      <c r="H12" s="16">
        <f t="shared" si="0"/>
        <v>30</v>
      </c>
      <c r="I12" s="22">
        <v>30</v>
      </c>
      <c r="J12" s="16"/>
      <c r="K12" s="1" t="e">
        <f>VLOOKUP(#REF!,'[1]11月'!$A:$H,8,0)</f>
        <v>#REF!</v>
      </c>
      <c r="L12" s="1" t="e">
        <f t="shared" si="1"/>
        <v>#REF!</v>
      </c>
    </row>
    <row r="13" s="1" customFormat="1" spans="1:12">
      <c r="A13" s="12" t="s">
        <v>29</v>
      </c>
      <c r="B13" s="13" t="s">
        <v>30</v>
      </c>
      <c r="C13" s="14" t="s">
        <v>17</v>
      </c>
      <c r="D13" s="15">
        <v>45576.744537037</v>
      </c>
      <c r="E13" s="15">
        <v>45597</v>
      </c>
      <c r="F13" s="15">
        <v>45727.7444212963</v>
      </c>
      <c r="G13" s="16" t="s">
        <v>116</v>
      </c>
      <c r="H13" s="16">
        <f t="shared" si="0"/>
        <v>30</v>
      </c>
      <c r="I13" s="22">
        <v>30</v>
      </c>
      <c r="J13" s="16"/>
      <c r="K13" s="1" t="e">
        <f>VLOOKUP(#REF!,'[1]11月'!$A:$H,8,0)</f>
        <v>#REF!</v>
      </c>
      <c r="L13" s="1" t="e">
        <f t="shared" si="1"/>
        <v>#REF!</v>
      </c>
    </row>
    <row r="14" s="1" customFormat="1" spans="1:12">
      <c r="A14" s="12" t="s">
        <v>31</v>
      </c>
      <c r="B14" s="13" t="s">
        <v>32</v>
      </c>
      <c r="C14" s="14" t="s">
        <v>17</v>
      </c>
      <c r="D14" s="15">
        <v>45575.8368287037</v>
      </c>
      <c r="E14" s="15">
        <v>45597</v>
      </c>
      <c r="F14" s="15">
        <v>45726.8360532407</v>
      </c>
      <c r="G14" s="16" t="s">
        <v>116</v>
      </c>
      <c r="H14" s="16">
        <f t="shared" si="0"/>
        <v>30</v>
      </c>
      <c r="I14" s="22">
        <v>30</v>
      </c>
      <c r="J14" s="16"/>
      <c r="K14" s="1" t="e">
        <f>VLOOKUP(#REF!,'[1]11月'!$A:$H,8,0)</f>
        <v>#REF!</v>
      </c>
      <c r="L14" s="1" t="e">
        <f t="shared" si="1"/>
        <v>#REF!</v>
      </c>
    </row>
    <row r="15" s="1" customFormat="1" spans="1:12">
      <c r="A15" s="12" t="s">
        <v>33</v>
      </c>
      <c r="B15" s="13" t="s">
        <v>34</v>
      </c>
      <c r="C15" s="14" t="s">
        <v>17</v>
      </c>
      <c r="D15" s="15">
        <v>45572.6599768518</v>
      </c>
      <c r="E15" s="15">
        <v>45597</v>
      </c>
      <c r="F15" s="15">
        <v>45723.659837963</v>
      </c>
      <c r="G15" s="16" t="s">
        <v>116</v>
      </c>
      <c r="H15" s="16">
        <f t="shared" si="0"/>
        <v>30</v>
      </c>
      <c r="I15" s="22">
        <v>30</v>
      </c>
      <c r="J15" s="16"/>
      <c r="K15" s="1" t="e">
        <f>VLOOKUP(#REF!,'[1]11月'!$A:$H,8,0)</f>
        <v>#REF!</v>
      </c>
      <c r="L15" s="1" t="e">
        <f t="shared" si="1"/>
        <v>#REF!</v>
      </c>
    </row>
    <row r="16" s="1" customFormat="1" spans="1:12">
      <c r="A16" s="12" t="s">
        <v>35</v>
      </c>
      <c r="B16" s="13" t="s">
        <v>36</v>
      </c>
      <c r="C16" s="14" t="s">
        <v>24</v>
      </c>
      <c r="D16" s="15">
        <v>45578.5730092593</v>
      </c>
      <c r="E16" s="15">
        <v>45597</v>
      </c>
      <c r="F16" s="15">
        <v>45729.5728356481</v>
      </c>
      <c r="G16" s="16" t="s">
        <v>116</v>
      </c>
      <c r="H16" s="16">
        <f t="shared" si="0"/>
        <v>30</v>
      </c>
      <c r="I16" s="22">
        <v>30</v>
      </c>
      <c r="J16" s="16"/>
      <c r="K16" s="1" t="e">
        <f>VLOOKUP(#REF!,'[1]11月'!$A:$H,8,0)</f>
        <v>#REF!</v>
      </c>
      <c r="L16" s="1" t="e">
        <f t="shared" si="1"/>
        <v>#REF!</v>
      </c>
    </row>
    <row r="17" s="1" customFormat="1" spans="1:12">
      <c r="A17" s="12" t="s">
        <v>37</v>
      </c>
      <c r="B17" s="13" t="s">
        <v>38</v>
      </c>
      <c r="C17" s="14" t="s">
        <v>17</v>
      </c>
      <c r="D17" s="15">
        <v>45578.7311226852</v>
      </c>
      <c r="E17" s="15">
        <v>45597</v>
      </c>
      <c r="F17" s="15">
        <v>45729.7310300926</v>
      </c>
      <c r="G17" s="16" t="s">
        <v>116</v>
      </c>
      <c r="H17" s="16">
        <f t="shared" si="0"/>
        <v>30</v>
      </c>
      <c r="I17" s="22">
        <v>30</v>
      </c>
      <c r="J17" s="16"/>
      <c r="K17" s="1" t="e">
        <f>VLOOKUP(#REF!,'[1]11月'!$A:$H,8,0)</f>
        <v>#REF!</v>
      </c>
      <c r="L17" s="1" t="e">
        <f t="shared" si="1"/>
        <v>#REF!</v>
      </c>
    </row>
    <row r="18" s="1" customFormat="1" spans="1:12">
      <c r="A18" s="12" t="s">
        <v>39</v>
      </c>
      <c r="B18" s="13" t="s">
        <v>40</v>
      </c>
      <c r="C18" s="14" t="s">
        <v>17</v>
      </c>
      <c r="D18" s="15">
        <v>45577.4620138889</v>
      </c>
      <c r="E18" s="15">
        <v>45597</v>
      </c>
      <c r="F18" s="15">
        <v>45728.4618981481</v>
      </c>
      <c r="G18" s="16" t="s">
        <v>116</v>
      </c>
      <c r="H18" s="16">
        <f t="shared" si="0"/>
        <v>30</v>
      </c>
      <c r="I18" s="22">
        <v>30</v>
      </c>
      <c r="J18" s="16"/>
      <c r="K18" s="1" t="e">
        <f>VLOOKUP(#REF!,'[1]11月'!$A:$H,8,0)</f>
        <v>#REF!</v>
      </c>
      <c r="L18" s="1" t="e">
        <f t="shared" si="1"/>
        <v>#REF!</v>
      </c>
    </row>
    <row r="19" s="1" customFormat="1" spans="1:12">
      <c r="A19" s="12" t="s">
        <v>41</v>
      </c>
      <c r="B19" s="13" t="s">
        <v>42</v>
      </c>
      <c r="C19" s="14" t="s">
        <v>24</v>
      </c>
      <c r="D19" s="15">
        <v>45577.7421990741</v>
      </c>
      <c r="E19" s="15">
        <v>45597</v>
      </c>
      <c r="F19" s="15">
        <v>45728.7420486111</v>
      </c>
      <c r="G19" s="16" t="s">
        <v>116</v>
      </c>
      <c r="H19" s="16">
        <f t="shared" si="0"/>
        <v>30</v>
      </c>
      <c r="I19" s="22">
        <v>30</v>
      </c>
      <c r="J19" s="16"/>
      <c r="K19" s="1" t="e">
        <f>VLOOKUP(#REF!,'[1]11月'!$A:$H,8,0)</f>
        <v>#REF!</v>
      </c>
      <c r="L19" s="1" t="e">
        <f t="shared" si="1"/>
        <v>#REF!</v>
      </c>
    </row>
    <row r="20" s="1" customFormat="1" spans="1:12">
      <c r="A20" s="12" t="s">
        <v>43</v>
      </c>
      <c r="B20" s="13" t="s">
        <v>44</v>
      </c>
      <c r="C20" s="14" t="s">
        <v>17</v>
      </c>
      <c r="D20" s="15">
        <v>45576.5883449074</v>
      </c>
      <c r="E20" s="15">
        <v>45597</v>
      </c>
      <c r="F20" s="15">
        <v>45727.5882291667</v>
      </c>
      <c r="G20" s="16" t="s">
        <v>116</v>
      </c>
      <c r="H20" s="16">
        <f t="shared" si="0"/>
        <v>30</v>
      </c>
      <c r="I20" s="22">
        <v>30</v>
      </c>
      <c r="J20" s="16"/>
      <c r="K20" s="1" t="e">
        <f>VLOOKUP(#REF!,'[1]11月'!$A:$H,8,0)</f>
        <v>#REF!</v>
      </c>
      <c r="L20" s="1" t="e">
        <f t="shared" si="1"/>
        <v>#REF!</v>
      </c>
    </row>
    <row r="21" s="1" customFormat="1" spans="1:12">
      <c r="A21" s="12" t="s">
        <v>45</v>
      </c>
      <c r="B21" s="13" t="s">
        <v>46</v>
      </c>
      <c r="C21" s="14" t="s">
        <v>24</v>
      </c>
      <c r="D21" s="15">
        <v>45577.5027546296</v>
      </c>
      <c r="E21" s="15">
        <v>45597</v>
      </c>
      <c r="F21" s="15">
        <v>45728.5025925926</v>
      </c>
      <c r="G21" s="16" t="s">
        <v>116</v>
      </c>
      <c r="H21" s="16">
        <f t="shared" si="0"/>
        <v>30</v>
      </c>
      <c r="I21" s="22">
        <v>30</v>
      </c>
      <c r="J21" s="16"/>
      <c r="K21" s="1" t="e">
        <f>VLOOKUP(#REF!,'[1]11月'!$A:$H,8,0)</f>
        <v>#REF!</v>
      </c>
      <c r="L21" s="1" t="e">
        <f t="shared" si="1"/>
        <v>#REF!</v>
      </c>
    </row>
    <row r="22" s="1" customFormat="1" ht="12" customHeight="1" spans="1:12">
      <c r="A22" s="12" t="s">
        <v>47</v>
      </c>
      <c r="B22" s="13" t="s">
        <v>48</v>
      </c>
      <c r="C22" s="14" t="s">
        <v>17</v>
      </c>
      <c r="D22" s="15">
        <v>45570.7797453704</v>
      </c>
      <c r="E22" s="15">
        <v>45597</v>
      </c>
      <c r="F22" s="15">
        <v>45721.7796064815</v>
      </c>
      <c r="G22" s="16" t="s">
        <v>116</v>
      </c>
      <c r="H22" s="16">
        <f t="shared" si="0"/>
        <v>30</v>
      </c>
      <c r="I22" s="22">
        <v>30</v>
      </c>
      <c r="J22" s="16"/>
      <c r="K22" s="1" t="e">
        <f>VLOOKUP(#REF!,'[1]11月'!$A:$H,8,0)</f>
        <v>#REF!</v>
      </c>
      <c r="L22" s="1" t="e">
        <f t="shared" si="1"/>
        <v>#REF!</v>
      </c>
    </row>
    <row r="23" s="1" customFormat="1" spans="1:12">
      <c r="A23" s="12" t="s">
        <v>49</v>
      </c>
      <c r="B23" s="13" t="s">
        <v>50</v>
      </c>
      <c r="C23" s="14" t="s">
        <v>17</v>
      </c>
      <c r="D23" s="15">
        <v>45578.6452777778</v>
      </c>
      <c r="E23" s="15">
        <v>45597</v>
      </c>
      <c r="F23" s="15">
        <v>45729.645162037</v>
      </c>
      <c r="G23" s="16" t="s">
        <v>116</v>
      </c>
      <c r="H23" s="16">
        <v>17</v>
      </c>
      <c r="I23" s="22">
        <v>17</v>
      </c>
      <c r="J23" s="16"/>
      <c r="K23" s="1" t="e">
        <f>VLOOKUP(#REF!,'[1]11月'!$A:$H,8,0)</f>
        <v>#REF!</v>
      </c>
      <c r="L23" s="1" t="e">
        <f t="shared" si="1"/>
        <v>#REF!</v>
      </c>
    </row>
    <row r="24" s="1" customFormat="1" spans="1:12">
      <c r="A24" s="12" t="s">
        <v>51</v>
      </c>
      <c r="B24" s="13" t="s">
        <v>52</v>
      </c>
      <c r="C24" s="14" t="s">
        <v>17</v>
      </c>
      <c r="D24" s="15">
        <v>45571.6920949074</v>
      </c>
      <c r="E24" s="15">
        <v>45597</v>
      </c>
      <c r="F24" s="15">
        <v>45722.6919444444</v>
      </c>
      <c r="G24" s="16" t="s">
        <v>116</v>
      </c>
      <c r="H24" s="16">
        <f t="shared" si="0"/>
        <v>30</v>
      </c>
      <c r="I24" s="22">
        <v>30</v>
      </c>
      <c r="J24" s="16"/>
      <c r="K24" s="1" t="e">
        <f>VLOOKUP(#REF!,'[1]11月'!$A:$H,8,0)</f>
        <v>#REF!</v>
      </c>
      <c r="L24" s="1" t="e">
        <f t="shared" si="1"/>
        <v>#REF!</v>
      </c>
    </row>
    <row r="25" s="1" customFormat="1" spans="1:12">
      <c r="A25" s="12" t="s">
        <v>53</v>
      </c>
      <c r="B25" s="13" t="s">
        <v>54</v>
      </c>
      <c r="C25" s="14" t="s">
        <v>17</v>
      </c>
      <c r="D25" s="15">
        <v>45575.6490393519</v>
      </c>
      <c r="E25" s="15">
        <v>45597</v>
      </c>
      <c r="F25" s="15">
        <v>45698.6489699074</v>
      </c>
      <c r="G25" s="16" t="s">
        <v>116</v>
      </c>
      <c r="H25" s="16">
        <f t="shared" si="0"/>
        <v>30</v>
      </c>
      <c r="I25" s="22">
        <v>30</v>
      </c>
      <c r="J25" s="16"/>
      <c r="K25" s="1" t="e">
        <f>VLOOKUP(#REF!,'[1]11月'!$A:$H,8,0)</f>
        <v>#REF!</v>
      </c>
      <c r="L25" s="1" t="e">
        <f t="shared" si="1"/>
        <v>#REF!</v>
      </c>
    </row>
    <row r="26" s="1" customFormat="1" spans="1:12">
      <c r="A26" s="12" t="s">
        <v>55</v>
      </c>
      <c r="B26" s="13" t="s">
        <v>56</v>
      </c>
      <c r="C26" s="14" t="s">
        <v>17</v>
      </c>
      <c r="D26" s="15">
        <v>45569.4950462963</v>
      </c>
      <c r="E26" s="15">
        <v>45597</v>
      </c>
      <c r="F26" s="15">
        <v>45720.4948611111</v>
      </c>
      <c r="G26" s="16" t="s">
        <v>116</v>
      </c>
      <c r="H26" s="16">
        <f t="shared" si="0"/>
        <v>30</v>
      </c>
      <c r="I26" s="22">
        <v>30</v>
      </c>
      <c r="J26" s="16"/>
      <c r="K26" s="1" t="e">
        <f>VLOOKUP(#REF!,'[1]11月'!$A:$H,8,0)</f>
        <v>#REF!</v>
      </c>
      <c r="L26" s="1" t="e">
        <f t="shared" si="1"/>
        <v>#REF!</v>
      </c>
    </row>
    <row r="27" s="1" customFormat="1" spans="1:12">
      <c r="A27" s="12" t="s">
        <v>57</v>
      </c>
      <c r="B27" s="13" t="s">
        <v>58</v>
      </c>
      <c r="C27" s="14" t="s">
        <v>17</v>
      </c>
      <c r="D27" s="15">
        <v>45575.780775463</v>
      </c>
      <c r="E27" s="15">
        <v>45597</v>
      </c>
      <c r="F27" s="15">
        <v>45726.7806365741</v>
      </c>
      <c r="G27" s="16" t="s">
        <v>116</v>
      </c>
      <c r="H27" s="16">
        <f t="shared" si="0"/>
        <v>30</v>
      </c>
      <c r="I27" s="22">
        <v>30</v>
      </c>
      <c r="J27" s="16"/>
      <c r="K27" s="1" t="e">
        <f>VLOOKUP(#REF!,'[1]11月'!$A:$H,8,0)</f>
        <v>#REF!</v>
      </c>
      <c r="L27" s="1" t="e">
        <f t="shared" si="1"/>
        <v>#REF!</v>
      </c>
    </row>
    <row r="28" s="1" customFormat="1" spans="1:12">
      <c r="A28" s="12" t="s">
        <v>59</v>
      </c>
      <c r="B28" s="13" t="s">
        <v>60</v>
      </c>
      <c r="C28" s="14" t="s">
        <v>17</v>
      </c>
      <c r="D28" s="15">
        <v>45577.7592592593</v>
      </c>
      <c r="E28" s="15">
        <v>45597</v>
      </c>
      <c r="F28" s="15">
        <v>45728.7590856481</v>
      </c>
      <c r="G28" s="16" t="s">
        <v>116</v>
      </c>
      <c r="H28" s="16">
        <f t="shared" si="0"/>
        <v>30</v>
      </c>
      <c r="I28" s="22">
        <v>30</v>
      </c>
      <c r="J28" s="16"/>
      <c r="K28" s="1" t="e">
        <f>VLOOKUP(#REF!,'[1]11月'!$A:$H,8,0)</f>
        <v>#REF!</v>
      </c>
      <c r="L28" s="1" t="e">
        <f t="shared" si="1"/>
        <v>#REF!</v>
      </c>
    </row>
    <row r="29" s="1" customFormat="1" spans="1:12">
      <c r="A29" s="12" t="s">
        <v>61</v>
      </c>
      <c r="B29" s="13" t="s">
        <v>62</v>
      </c>
      <c r="C29" s="14" t="s">
        <v>17</v>
      </c>
      <c r="D29" s="15">
        <v>45574.8221643519</v>
      </c>
      <c r="E29" s="15">
        <v>45597</v>
      </c>
      <c r="F29" s="15">
        <v>45697.8221643519</v>
      </c>
      <c r="G29" s="16" t="s">
        <v>116</v>
      </c>
      <c r="H29" s="16">
        <f t="shared" si="0"/>
        <v>30</v>
      </c>
      <c r="I29" s="22">
        <v>30</v>
      </c>
      <c r="J29" s="16"/>
      <c r="K29" s="1" t="e">
        <f>VLOOKUP(#REF!,'[1]11月'!$A:$H,8,0)</f>
        <v>#REF!</v>
      </c>
      <c r="L29" s="1" t="e">
        <f t="shared" si="1"/>
        <v>#REF!</v>
      </c>
    </row>
    <row r="30" s="1" customFormat="1" spans="1:12">
      <c r="A30" s="12" t="s">
        <v>63</v>
      </c>
      <c r="B30" s="13" t="s">
        <v>64</v>
      </c>
      <c r="C30" s="14" t="s">
        <v>13</v>
      </c>
      <c r="D30" s="15">
        <v>45587.7006018519</v>
      </c>
      <c r="E30" s="15">
        <v>45597</v>
      </c>
      <c r="F30" s="15">
        <v>45769.7006018519</v>
      </c>
      <c r="G30" s="16" t="s">
        <v>116</v>
      </c>
      <c r="H30" s="16">
        <f t="shared" si="0"/>
        <v>30</v>
      </c>
      <c r="I30" s="22">
        <v>30</v>
      </c>
      <c r="J30" s="16"/>
      <c r="K30" s="1" t="e">
        <f>VLOOKUP(#REF!,'[1]11月'!$A:$H,8,0)</f>
        <v>#REF!</v>
      </c>
      <c r="L30" s="1" t="e">
        <f t="shared" si="1"/>
        <v>#REF!</v>
      </c>
    </row>
    <row r="31" s="1" customFormat="1" spans="1:12">
      <c r="A31" s="12" t="s">
        <v>121</v>
      </c>
      <c r="B31" s="13" t="s">
        <v>122</v>
      </c>
      <c r="C31" s="14" t="s">
        <v>13</v>
      </c>
      <c r="D31" s="15">
        <v>45612.575150463</v>
      </c>
      <c r="E31" s="15">
        <v>45612.575150463</v>
      </c>
      <c r="F31" s="15">
        <v>45793.575150463</v>
      </c>
      <c r="G31" s="16" t="s">
        <v>116</v>
      </c>
      <c r="H31" s="16">
        <f t="shared" si="0"/>
        <v>15</v>
      </c>
      <c r="I31" s="22">
        <v>15</v>
      </c>
      <c r="J31" s="16"/>
      <c r="K31" s="1" t="e">
        <f>VLOOKUP(#REF!,'[1]11月'!$A:$H,8,0)</f>
        <v>#REF!</v>
      </c>
      <c r="L31" s="1" t="e">
        <f t="shared" si="1"/>
        <v>#REF!</v>
      </c>
    </row>
    <row r="32" s="1" customFormat="1" spans="1:12">
      <c r="A32" s="12" t="s">
        <v>65</v>
      </c>
      <c r="B32" s="13" t="s">
        <v>66</v>
      </c>
      <c r="C32" s="14" t="s">
        <v>24</v>
      </c>
      <c r="D32" s="15">
        <v>45572.6903587963</v>
      </c>
      <c r="E32" s="15">
        <v>45597</v>
      </c>
      <c r="F32" s="15">
        <v>45664.6903587963</v>
      </c>
      <c r="G32" s="16" t="s">
        <v>116</v>
      </c>
      <c r="H32" s="16">
        <f t="shared" si="0"/>
        <v>30</v>
      </c>
      <c r="I32" s="22">
        <v>30</v>
      </c>
      <c r="J32" s="16"/>
      <c r="K32" s="1" t="e">
        <f>VLOOKUP(#REF!,'[1]11月'!$A:$H,8,0)</f>
        <v>#REF!</v>
      </c>
      <c r="L32" s="1" t="e">
        <f t="shared" si="1"/>
        <v>#REF!</v>
      </c>
    </row>
    <row r="33" s="1" customFormat="1" spans="1:12">
      <c r="A33" s="12" t="s">
        <v>123</v>
      </c>
      <c r="B33" s="13" t="s">
        <v>124</v>
      </c>
      <c r="C33" s="14" t="s">
        <v>17</v>
      </c>
      <c r="D33" s="15">
        <v>45616.8286226852</v>
      </c>
      <c r="E33" s="15">
        <v>45616.8286226852</v>
      </c>
      <c r="F33" s="15">
        <v>45677.8286226852</v>
      </c>
      <c r="G33" s="16" t="s">
        <v>116</v>
      </c>
      <c r="H33" s="16">
        <f t="shared" si="0"/>
        <v>11</v>
      </c>
      <c r="I33" s="22">
        <v>11</v>
      </c>
      <c r="J33" s="16"/>
      <c r="K33" s="1" t="e">
        <f>VLOOKUP(#REF!,'[1]11月'!$A:$H,8,0)</f>
        <v>#REF!</v>
      </c>
      <c r="L33" s="1" t="e">
        <f t="shared" si="1"/>
        <v>#REF!</v>
      </c>
    </row>
    <row r="34" s="1" customFormat="1" spans="1:12">
      <c r="A34" s="12" t="s">
        <v>67</v>
      </c>
      <c r="B34" s="13" t="s">
        <v>68</v>
      </c>
      <c r="C34" s="14" t="s">
        <v>17</v>
      </c>
      <c r="D34" s="15">
        <v>45619.7073842593</v>
      </c>
      <c r="E34" s="15">
        <v>45619.7073842593</v>
      </c>
      <c r="F34" s="15">
        <v>45649.7073842593</v>
      </c>
      <c r="G34" s="16" t="s">
        <v>116</v>
      </c>
      <c r="H34" s="16">
        <f t="shared" si="0"/>
        <v>8</v>
      </c>
      <c r="I34" s="22">
        <v>8</v>
      </c>
      <c r="J34" s="16"/>
      <c r="K34" s="1" t="e">
        <f>VLOOKUP(#REF!,'[1]11月'!$A:$H,8,0)</f>
        <v>#REF!</v>
      </c>
      <c r="L34" s="1" t="e">
        <f t="shared" si="1"/>
        <v>#REF!</v>
      </c>
    </row>
    <row r="35" s="1" customFormat="1" spans="1:12">
      <c r="A35" s="17" t="s">
        <v>69</v>
      </c>
      <c r="B35" s="18" t="s">
        <v>70</v>
      </c>
      <c r="C35" s="14" t="s">
        <v>13</v>
      </c>
      <c r="D35" s="19">
        <v>45589.5334027778</v>
      </c>
      <c r="E35" s="15">
        <v>45597</v>
      </c>
      <c r="F35" s="15">
        <v>45684.8222106481</v>
      </c>
      <c r="G35" s="16" t="s">
        <v>116</v>
      </c>
      <c r="H35" s="16">
        <f t="shared" si="0"/>
        <v>30</v>
      </c>
      <c r="I35" s="22">
        <v>30</v>
      </c>
      <c r="J35" s="23"/>
      <c r="K35" s="1" t="e">
        <f>VLOOKUP(#REF!,'[1]11月'!$A:$H,8,0)</f>
        <v>#REF!</v>
      </c>
      <c r="L35" s="1" t="e">
        <f t="shared" si="1"/>
        <v>#REF!</v>
      </c>
    </row>
    <row r="36" s="1" customFormat="1" spans="1:12">
      <c r="A36" s="12" t="s">
        <v>73</v>
      </c>
      <c r="B36" s="13" t="s">
        <v>74</v>
      </c>
      <c r="C36" s="14" t="s">
        <v>24</v>
      </c>
      <c r="D36" s="15">
        <v>45593.8351157407</v>
      </c>
      <c r="E36" s="15">
        <v>45597</v>
      </c>
      <c r="F36" s="15">
        <v>45685.8351157407</v>
      </c>
      <c r="G36" s="16" t="s">
        <v>116</v>
      </c>
      <c r="H36" s="16">
        <f t="shared" si="0"/>
        <v>30</v>
      </c>
      <c r="I36" s="22">
        <v>30</v>
      </c>
      <c r="J36" s="16"/>
      <c r="K36" s="1" t="e">
        <f>VLOOKUP(#REF!,'[1]11月'!$A:$H,8,0)</f>
        <v>#REF!</v>
      </c>
      <c r="L36" s="1" t="e">
        <f t="shared" si="1"/>
        <v>#REF!</v>
      </c>
    </row>
    <row r="37" s="1" customFormat="1" spans="1:12">
      <c r="A37" s="12" t="s">
        <v>75</v>
      </c>
      <c r="B37" s="13" t="s">
        <v>76</v>
      </c>
      <c r="C37" s="14" t="s">
        <v>17</v>
      </c>
      <c r="D37" s="15">
        <v>45572.8896527778</v>
      </c>
      <c r="E37" s="15">
        <v>45597</v>
      </c>
      <c r="F37" s="15">
        <v>45695.889537037</v>
      </c>
      <c r="G37" s="16" t="s">
        <v>116</v>
      </c>
      <c r="H37" s="16">
        <f t="shared" si="0"/>
        <v>30</v>
      </c>
      <c r="I37" s="22">
        <v>30</v>
      </c>
      <c r="J37" s="16"/>
      <c r="K37" s="1" t="e">
        <f>VLOOKUP(#REF!,'[1]11月'!$A:$H,8,0)</f>
        <v>#REF!</v>
      </c>
      <c r="L37" s="1" t="e">
        <f t="shared" si="1"/>
        <v>#REF!</v>
      </c>
    </row>
    <row r="38" s="1" customFormat="1" spans="1:12">
      <c r="A38" s="12" t="s">
        <v>125</v>
      </c>
      <c r="B38" s="13" t="s">
        <v>126</v>
      </c>
      <c r="C38" s="14" t="s">
        <v>17</v>
      </c>
      <c r="D38" s="15">
        <v>45625.5817592593</v>
      </c>
      <c r="E38" s="15">
        <v>45625.5817592593</v>
      </c>
      <c r="F38" s="15">
        <v>45655.5817592593</v>
      </c>
      <c r="G38" s="16" t="s">
        <v>116</v>
      </c>
      <c r="H38" s="16">
        <f t="shared" si="0"/>
        <v>2</v>
      </c>
      <c r="I38" s="22">
        <v>1</v>
      </c>
      <c r="J38" s="16"/>
      <c r="K38" s="1" t="e">
        <f>VLOOKUP(#REF!,'[1]11月'!$A:$H,8,0)</f>
        <v>#REF!</v>
      </c>
      <c r="L38" s="1" t="e">
        <f t="shared" si="1"/>
        <v>#REF!</v>
      </c>
    </row>
    <row r="39" s="1" customFormat="1" spans="1:12">
      <c r="A39" s="12" t="s">
        <v>77</v>
      </c>
      <c r="B39" s="13" t="s">
        <v>78</v>
      </c>
      <c r="C39" s="14" t="s">
        <v>17</v>
      </c>
      <c r="D39" s="15">
        <v>45566.6555092593</v>
      </c>
      <c r="E39" s="15">
        <v>45597</v>
      </c>
      <c r="F39" s="15">
        <v>45627.6553819444</v>
      </c>
      <c r="G39" s="16" t="s">
        <v>116</v>
      </c>
      <c r="H39" s="16">
        <f t="shared" si="0"/>
        <v>30</v>
      </c>
      <c r="I39" s="22">
        <v>30</v>
      </c>
      <c r="J39" s="16"/>
      <c r="K39" s="1" t="e">
        <f>VLOOKUP(#REF!,'[1]11月'!$A:$H,8,0)</f>
        <v>#REF!</v>
      </c>
      <c r="L39" s="1" t="e">
        <f t="shared" si="1"/>
        <v>#REF!</v>
      </c>
    </row>
    <row r="40" s="1" customFormat="1" spans="1:12">
      <c r="A40" s="12" t="s">
        <v>79</v>
      </c>
      <c r="B40" s="13" t="s">
        <v>80</v>
      </c>
      <c r="C40" s="14" t="s">
        <v>81</v>
      </c>
      <c r="D40" s="15">
        <v>45575.7924074074</v>
      </c>
      <c r="E40" s="15">
        <v>45597</v>
      </c>
      <c r="F40" s="15">
        <v>45940.7924074074</v>
      </c>
      <c r="G40" s="16" t="s">
        <v>116</v>
      </c>
      <c r="H40" s="16">
        <f t="shared" si="0"/>
        <v>30</v>
      </c>
      <c r="I40" s="22">
        <v>30</v>
      </c>
      <c r="J40" s="16"/>
      <c r="K40" s="1" t="e">
        <f>VLOOKUP(#REF!,'[1]11月'!$A:$H,8,0)</f>
        <v>#REF!</v>
      </c>
      <c r="L40" s="1" t="e">
        <f t="shared" si="1"/>
        <v>#REF!</v>
      </c>
    </row>
    <row r="41" s="2" customFormat="1" spans="1:12">
      <c r="A41" s="12" t="s">
        <v>82</v>
      </c>
      <c r="B41" s="13" t="s">
        <v>83</v>
      </c>
      <c r="C41" s="14" t="s">
        <v>81</v>
      </c>
      <c r="D41" s="15">
        <v>45574.9024305556</v>
      </c>
      <c r="E41" s="15">
        <v>45597</v>
      </c>
      <c r="F41" s="15">
        <v>45939.9024305556</v>
      </c>
      <c r="G41" s="16" t="s">
        <v>116</v>
      </c>
      <c r="H41" s="16">
        <f t="shared" si="0"/>
        <v>30</v>
      </c>
      <c r="I41" s="22">
        <v>30</v>
      </c>
      <c r="J41" s="16"/>
      <c r="K41" s="1" t="e">
        <f>VLOOKUP(#REF!,'[1]11月'!$A:$H,8,0)</f>
        <v>#REF!</v>
      </c>
      <c r="L41" s="1" t="e">
        <f t="shared" si="1"/>
        <v>#REF!</v>
      </c>
    </row>
    <row r="42" s="1" customFormat="1" spans="1:12">
      <c r="A42" s="12" t="s">
        <v>84</v>
      </c>
      <c r="B42" s="13" t="s">
        <v>85</v>
      </c>
      <c r="C42" s="14" t="s">
        <v>13</v>
      </c>
      <c r="D42" s="15">
        <v>45579.5057986111</v>
      </c>
      <c r="E42" s="15">
        <v>45597</v>
      </c>
      <c r="F42" s="15">
        <v>45761.5057986111</v>
      </c>
      <c r="G42" s="16" t="s">
        <v>116</v>
      </c>
      <c r="H42" s="16">
        <f t="shared" si="0"/>
        <v>30</v>
      </c>
      <c r="I42" s="22">
        <v>30</v>
      </c>
      <c r="J42" s="16"/>
      <c r="K42" s="1" t="e">
        <f>VLOOKUP(#REF!,'[1]11月'!$A:$H,8,0)</f>
        <v>#REF!</v>
      </c>
      <c r="L42" s="1" t="e">
        <f t="shared" si="1"/>
        <v>#REF!</v>
      </c>
    </row>
    <row r="43" s="1" customFormat="1" spans="1:12">
      <c r="A43" s="12" t="s">
        <v>86</v>
      </c>
      <c r="B43" s="13" t="s">
        <v>87</v>
      </c>
      <c r="C43" s="14" t="s">
        <v>17</v>
      </c>
      <c r="D43" s="15">
        <v>45584.5385185185</v>
      </c>
      <c r="E43" s="15">
        <v>45597</v>
      </c>
      <c r="F43" s="15">
        <v>45707.5381365741</v>
      </c>
      <c r="G43" s="16" t="s">
        <v>116</v>
      </c>
      <c r="H43" s="16">
        <f t="shared" si="0"/>
        <v>30</v>
      </c>
      <c r="I43" s="22">
        <v>30</v>
      </c>
      <c r="J43" s="16"/>
      <c r="K43" s="1" t="e">
        <f>VLOOKUP(#REF!,'[1]11月'!$A:$H,8,0)</f>
        <v>#REF!</v>
      </c>
      <c r="L43" s="1" t="e">
        <f t="shared" si="1"/>
        <v>#REF!</v>
      </c>
    </row>
    <row r="44" s="1" customFormat="1" spans="1:12">
      <c r="A44" s="12" t="s">
        <v>88</v>
      </c>
      <c r="B44" s="13" t="s">
        <v>89</v>
      </c>
      <c r="C44" s="14" t="s">
        <v>17</v>
      </c>
      <c r="D44" s="15">
        <v>45574.8037731481</v>
      </c>
      <c r="E44" s="15">
        <v>45597</v>
      </c>
      <c r="F44" s="15">
        <v>45605.8037731481</v>
      </c>
      <c r="G44" s="16" t="s">
        <v>116</v>
      </c>
      <c r="H44" s="16">
        <f>DATEDIF(E44,"2024/11/9","D")+1</f>
        <v>9</v>
      </c>
      <c r="I44" s="22">
        <v>9</v>
      </c>
      <c r="J44" s="16"/>
      <c r="K44" s="1" t="e">
        <f>VLOOKUP(#REF!,'[1]11月'!$A:$H,8,0)</f>
        <v>#REF!</v>
      </c>
      <c r="L44" s="1" t="e">
        <f t="shared" si="1"/>
        <v>#REF!</v>
      </c>
    </row>
    <row r="45" s="1" customFormat="1" spans="1:12">
      <c r="A45" s="12" t="s">
        <v>88</v>
      </c>
      <c r="B45" s="13" t="s">
        <v>89</v>
      </c>
      <c r="C45" s="14" t="s">
        <v>17</v>
      </c>
      <c r="D45" s="15">
        <v>45620.6611921296</v>
      </c>
      <c r="E45" s="15">
        <v>45620.6611921296</v>
      </c>
      <c r="F45" s="15">
        <v>45681.6611921296</v>
      </c>
      <c r="G45" s="16" t="s">
        <v>116</v>
      </c>
      <c r="H45" s="16">
        <f t="shared" ref="H45:H77" si="2">DATEDIF(E45,"2024/11/30","D")+1</f>
        <v>7</v>
      </c>
      <c r="I45" s="24">
        <v>7</v>
      </c>
      <c r="J45" s="16"/>
      <c r="K45" s="1" t="e">
        <f>VLOOKUP(#REF!,'[1]11月'!$A:$H,8,0)</f>
        <v>#REF!</v>
      </c>
      <c r="L45" s="1" t="e">
        <f t="shared" si="1"/>
        <v>#REF!</v>
      </c>
    </row>
    <row r="46" s="1" customFormat="1" spans="1:12">
      <c r="A46" s="12" t="s">
        <v>90</v>
      </c>
      <c r="B46" s="13" t="s">
        <v>91</v>
      </c>
      <c r="C46" s="14" t="s">
        <v>17</v>
      </c>
      <c r="D46" s="15">
        <v>45571.7222222222</v>
      </c>
      <c r="E46" s="15">
        <v>45597</v>
      </c>
      <c r="F46" s="15">
        <v>45632.7222222222</v>
      </c>
      <c r="G46" s="16" t="s">
        <v>116</v>
      </c>
      <c r="H46" s="16">
        <f t="shared" si="2"/>
        <v>30</v>
      </c>
      <c r="I46" s="22">
        <v>22</v>
      </c>
      <c r="J46" s="16"/>
      <c r="K46" s="1" t="e">
        <f>VLOOKUP(#REF!,'[1]11月'!$A:$H,8,0)</f>
        <v>#REF!</v>
      </c>
      <c r="L46" s="1" t="e">
        <f t="shared" si="1"/>
        <v>#REF!</v>
      </c>
    </row>
    <row r="47" s="1" customFormat="1" spans="1:12">
      <c r="A47" s="12" t="s">
        <v>92</v>
      </c>
      <c r="B47" s="13" t="s">
        <v>93</v>
      </c>
      <c r="C47" s="14" t="s">
        <v>24</v>
      </c>
      <c r="D47" s="15">
        <v>45579.8064814815</v>
      </c>
      <c r="E47" s="15">
        <v>45597</v>
      </c>
      <c r="F47" s="15">
        <v>45852.8063078704</v>
      </c>
      <c r="G47" s="16" t="s">
        <v>116</v>
      </c>
      <c r="H47" s="16">
        <f t="shared" si="2"/>
        <v>30</v>
      </c>
      <c r="I47" s="22">
        <v>30</v>
      </c>
      <c r="J47" s="16"/>
      <c r="K47" s="1" t="e">
        <f>VLOOKUP(#REF!,'[1]11月'!$A:$H,8,0)</f>
        <v>#REF!</v>
      </c>
      <c r="L47" s="1" t="e">
        <f t="shared" si="1"/>
        <v>#REF!</v>
      </c>
    </row>
    <row r="48" s="1" customFormat="1" spans="1:12">
      <c r="A48" s="12" t="s">
        <v>94</v>
      </c>
      <c r="B48" s="13" t="s">
        <v>95</v>
      </c>
      <c r="C48" s="14" t="s">
        <v>13</v>
      </c>
      <c r="D48" s="15">
        <v>45578.8782407407</v>
      </c>
      <c r="E48" s="15">
        <v>45597</v>
      </c>
      <c r="F48" s="15">
        <v>45760.8782407407</v>
      </c>
      <c r="G48" s="16" t="s">
        <v>116</v>
      </c>
      <c r="H48" s="16">
        <f t="shared" si="2"/>
        <v>30</v>
      </c>
      <c r="I48" s="22">
        <v>30</v>
      </c>
      <c r="J48" s="16"/>
      <c r="K48" s="1" t="e">
        <f>VLOOKUP(#REF!,'[1]11月'!$A:$H,8,0)</f>
        <v>#REF!</v>
      </c>
      <c r="L48" s="1" t="e">
        <f t="shared" si="1"/>
        <v>#REF!</v>
      </c>
    </row>
    <row r="49" s="1" customFormat="1" spans="1:12">
      <c r="A49" s="12" t="s">
        <v>127</v>
      </c>
      <c r="B49" s="13" t="s">
        <v>128</v>
      </c>
      <c r="C49" s="14" t="s">
        <v>81</v>
      </c>
      <c r="D49" s="15">
        <v>45605.6523611111</v>
      </c>
      <c r="E49" s="15">
        <v>45605.6523611111</v>
      </c>
      <c r="F49" s="15">
        <v>45970.6523611111</v>
      </c>
      <c r="G49" s="16" t="s">
        <v>116</v>
      </c>
      <c r="H49" s="16">
        <f t="shared" si="2"/>
        <v>22</v>
      </c>
      <c r="I49" s="22">
        <v>22</v>
      </c>
      <c r="J49" s="16"/>
      <c r="K49" s="1" t="e">
        <f>VLOOKUP(#REF!,'[1]11月'!$A:$H,8,0)</f>
        <v>#REF!</v>
      </c>
      <c r="L49" s="1" t="e">
        <f t="shared" si="1"/>
        <v>#REF!</v>
      </c>
    </row>
    <row r="50" s="1" customFormat="1" spans="1:12">
      <c r="A50" s="12" t="s">
        <v>96</v>
      </c>
      <c r="B50" s="13" t="s">
        <v>97</v>
      </c>
      <c r="C50" s="14" t="s">
        <v>17</v>
      </c>
      <c r="D50" s="15">
        <v>45564.474224537</v>
      </c>
      <c r="E50" s="15">
        <v>45597</v>
      </c>
      <c r="F50" s="15">
        <v>45716.474224537</v>
      </c>
      <c r="G50" s="16" t="s">
        <v>116</v>
      </c>
      <c r="H50" s="16">
        <f t="shared" si="2"/>
        <v>30</v>
      </c>
      <c r="I50" s="22">
        <v>28</v>
      </c>
      <c r="J50" s="16"/>
      <c r="K50" s="1" t="e">
        <f>VLOOKUP(#REF!,'[1]11月'!$A:$H,8,0)</f>
        <v>#REF!</v>
      </c>
      <c r="L50" s="1" t="e">
        <f t="shared" si="1"/>
        <v>#REF!</v>
      </c>
    </row>
    <row r="51" s="1" customFormat="1" spans="1:12">
      <c r="A51" s="12" t="s">
        <v>98</v>
      </c>
      <c r="B51" s="13" t="s">
        <v>99</v>
      </c>
      <c r="C51" s="14" t="s">
        <v>24</v>
      </c>
      <c r="D51" s="15">
        <v>45592.5880324074</v>
      </c>
      <c r="E51" s="15">
        <v>45597</v>
      </c>
      <c r="F51" s="15">
        <v>45684.5880324074</v>
      </c>
      <c r="G51" s="16" t="s">
        <v>116</v>
      </c>
      <c r="H51" s="16">
        <f t="shared" si="2"/>
        <v>30</v>
      </c>
      <c r="I51" s="22">
        <v>30</v>
      </c>
      <c r="J51" s="16"/>
      <c r="K51" s="1" t="e">
        <f>VLOOKUP(#REF!,'[1]11月'!$A:$H,8,0)</f>
        <v>#REF!</v>
      </c>
      <c r="L51" s="1" t="e">
        <f t="shared" si="1"/>
        <v>#REF!</v>
      </c>
    </row>
    <row r="52" s="1" customFormat="1" spans="1:12">
      <c r="A52" s="12" t="s">
        <v>129</v>
      </c>
      <c r="B52" s="13" t="s">
        <v>130</v>
      </c>
      <c r="C52" s="14" t="s">
        <v>24</v>
      </c>
      <c r="D52" s="15">
        <v>45604.8790393519</v>
      </c>
      <c r="E52" s="15">
        <v>45604.8790393519</v>
      </c>
      <c r="F52" s="15">
        <v>45696.8790393519</v>
      </c>
      <c r="G52" s="16" t="s">
        <v>116</v>
      </c>
      <c r="H52" s="16">
        <f t="shared" si="2"/>
        <v>23</v>
      </c>
      <c r="I52" s="22">
        <v>23</v>
      </c>
      <c r="J52" s="16"/>
      <c r="K52" s="1" t="e">
        <f>VLOOKUP(#REF!,'[1]11月'!$A:$H,8,0)</f>
        <v>#REF!</v>
      </c>
      <c r="L52" s="1" t="e">
        <f t="shared" si="1"/>
        <v>#REF!</v>
      </c>
    </row>
    <row r="53" s="1" customFormat="1" spans="1:12">
      <c r="A53" s="12" t="s">
        <v>100</v>
      </c>
      <c r="B53" s="13" t="s">
        <v>101</v>
      </c>
      <c r="C53" s="14" t="s">
        <v>17</v>
      </c>
      <c r="D53" s="15">
        <v>45593.7812731481</v>
      </c>
      <c r="E53" s="15">
        <v>45597</v>
      </c>
      <c r="F53" s="15">
        <v>45686.5821296296</v>
      </c>
      <c r="G53" s="16" t="s">
        <v>116</v>
      </c>
      <c r="H53" s="16">
        <v>15</v>
      </c>
      <c r="I53" s="22">
        <v>15</v>
      </c>
      <c r="J53" s="16"/>
      <c r="K53" s="1" t="e">
        <f>VLOOKUP(#REF!,'[1]11月'!$A:$H,8,0)</f>
        <v>#REF!</v>
      </c>
      <c r="L53" s="1" t="e">
        <f t="shared" si="1"/>
        <v>#REF!</v>
      </c>
    </row>
    <row r="54" s="1" customFormat="1" spans="1:12">
      <c r="A54" s="12" t="s">
        <v>131</v>
      </c>
      <c r="B54" s="13" t="s">
        <v>132</v>
      </c>
      <c r="C54" s="14" t="s">
        <v>24</v>
      </c>
      <c r="D54" s="15">
        <v>45622.4422222222</v>
      </c>
      <c r="E54" s="15">
        <v>45622.4422222222</v>
      </c>
      <c r="F54" s="15">
        <v>45714.4422222222</v>
      </c>
      <c r="G54" s="16" t="s">
        <v>116</v>
      </c>
      <c r="H54" s="16">
        <f t="shared" si="2"/>
        <v>5</v>
      </c>
      <c r="I54" s="22">
        <v>5</v>
      </c>
      <c r="J54" s="16"/>
      <c r="K54" s="1" t="e">
        <f>VLOOKUP(#REF!,'[1]11月'!$A:$H,8,0)</f>
        <v>#REF!</v>
      </c>
      <c r="L54" s="1" t="e">
        <f t="shared" si="1"/>
        <v>#REF!</v>
      </c>
    </row>
    <row r="55" s="1" customFormat="1" spans="1:12">
      <c r="A55" s="12" t="s">
        <v>133</v>
      </c>
      <c r="B55" s="13" t="s">
        <v>134</v>
      </c>
      <c r="C55" s="14" t="s">
        <v>17</v>
      </c>
      <c r="D55" s="15">
        <v>45612.4956712963</v>
      </c>
      <c r="E55" s="15">
        <v>45612.4956712963</v>
      </c>
      <c r="F55" s="15">
        <v>45673.4956712963</v>
      </c>
      <c r="G55" s="16" t="s">
        <v>116</v>
      </c>
      <c r="H55" s="16">
        <f t="shared" si="2"/>
        <v>15</v>
      </c>
      <c r="I55" s="22">
        <v>15</v>
      </c>
      <c r="J55" s="16"/>
      <c r="K55" s="1" t="e">
        <f>VLOOKUP(#REF!,'[1]11月'!$A:$H,8,0)</f>
        <v>#REF!</v>
      </c>
      <c r="L55" s="1" t="e">
        <f t="shared" si="1"/>
        <v>#REF!</v>
      </c>
    </row>
    <row r="56" s="1" customFormat="1" spans="1:12">
      <c r="A56" s="12" t="s">
        <v>135</v>
      </c>
      <c r="B56" s="13" t="s">
        <v>136</v>
      </c>
      <c r="C56" s="14" t="s">
        <v>24</v>
      </c>
      <c r="D56" s="15">
        <v>45598.7725578704</v>
      </c>
      <c r="E56" s="15">
        <v>45598.7725578704</v>
      </c>
      <c r="F56" s="15">
        <v>45718.7725578704</v>
      </c>
      <c r="G56" s="16" t="s">
        <v>116</v>
      </c>
      <c r="H56" s="16">
        <f t="shared" si="2"/>
        <v>29</v>
      </c>
      <c r="I56" s="22">
        <v>29</v>
      </c>
      <c r="J56" s="16"/>
      <c r="K56" s="1" t="e">
        <f>VLOOKUP(#REF!,'[1]11月'!$A:$H,8,0)</f>
        <v>#REF!</v>
      </c>
      <c r="L56" s="1" t="e">
        <f t="shared" si="1"/>
        <v>#REF!</v>
      </c>
    </row>
    <row r="57" s="1" customFormat="1" spans="1:12">
      <c r="A57" s="12" t="s">
        <v>102</v>
      </c>
      <c r="B57" s="13" t="s">
        <v>103</v>
      </c>
      <c r="C57" s="14" t="s">
        <v>13</v>
      </c>
      <c r="D57" s="15">
        <v>45588.6746180556</v>
      </c>
      <c r="E57" s="15">
        <v>45597</v>
      </c>
      <c r="F57" s="15">
        <v>45953.6745138889</v>
      </c>
      <c r="G57" s="16" t="s">
        <v>116</v>
      </c>
      <c r="H57" s="16">
        <f t="shared" si="2"/>
        <v>30</v>
      </c>
      <c r="I57" s="22">
        <v>30</v>
      </c>
      <c r="J57" s="16"/>
      <c r="K57" s="1" t="e">
        <f>VLOOKUP(#REF!,'[1]11月'!$A:$H,8,0)</f>
        <v>#REF!</v>
      </c>
      <c r="L57" s="1" t="e">
        <f t="shared" si="1"/>
        <v>#REF!</v>
      </c>
    </row>
    <row r="58" s="1" customFormat="1" spans="1:12">
      <c r="A58" s="12" t="s">
        <v>137</v>
      </c>
      <c r="B58" s="13" t="s">
        <v>138</v>
      </c>
      <c r="C58" s="14" t="s">
        <v>13</v>
      </c>
      <c r="D58" s="15">
        <v>45600.7892592593</v>
      </c>
      <c r="E58" s="15">
        <v>45600.7892592593</v>
      </c>
      <c r="F58" s="15">
        <v>45873.7892592593</v>
      </c>
      <c r="G58" s="16" t="s">
        <v>116</v>
      </c>
      <c r="H58" s="16">
        <f t="shared" si="2"/>
        <v>27</v>
      </c>
      <c r="I58" s="22">
        <v>27</v>
      </c>
      <c r="J58" s="16"/>
      <c r="K58" s="1" t="e">
        <f>VLOOKUP(#REF!,'[1]11月'!$A:$H,8,0)</f>
        <v>#REF!</v>
      </c>
      <c r="L58" s="1" t="e">
        <f t="shared" si="1"/>
        <v>#REF!</v>
      </c>
    </row>
    <row r="59" s="1" customFormat="1" spans="1:12">
      <c r="A59" s="12" t="s">
        <v>139</v>
      </c>
      <c r="B59" s="13" t="s">
        <v>140</v>
      </c>
      <c r="C59" s="14" t="s">
        <v>13</v>
      </c>
      <c r="D59" s="15">
        <v>45619.4288773148</v>
      </c>
      <c r="E59" s="15">
        <v>45619.4288773148</v>
      </c>
      <c r="F59" s="15">
        <v>45984.4288773148</v>
      </c>
      <c r="G59" s="16" t="s">
        <v>116</v>
      </c>
      <c r="H59" s="16">
        <f t="shared" si="2"/>
        <v>8</v>
      </c>
      <c r="I59" s="22">
        <v>8</v>
      </c>
      <c r="J59" s="16"/>
      <c r="K59" s="1" t="e">
        <f>VLOOKUP(#REF!,'[1]11月'!$A:$H,8,0)</f>
        <v>#REF!</v>
      </c>
      <c r="L59" s="1" t="e">
        <f t="shared" si="1"/>
        <v>#REF!</v>
      </c>
    </row>
    <row r="60" s="1" customFormat="1" spans="1:12">
      <c r="A60" s="12" t="s">
        <v>141</v>
      </c>
      <c r="B60" s="13" t="s">
        <v>142</v>
      </c>
      <c r="C60" s="14" t="s">
        <v>13</v>
      </c>
      <c r="D60" s="15">
        <v>45599.7447800926</v>
      </c>
      <c r="E60" s="15">
        <v>45599.7447800926</v>
      </c>
      <c r="F60" s="15">
        <v>45964.7447800926</v>
      </c>
      <c r="G60" s="16" t="s">
        <v>116</v>
      </c>
      <c r="H60" s="16">
        <f t="shared" si="2"/>
        <v>28</v>
      </c>
      <c r="I60" s="22">
        <v>28</v>
      </c>
      <c r="J60" s="16"/>
      <c r="K60" s="1" t="e">
        <f>VLOOKUP(#REF!,'[1]11月'!$A:$H,8,0)</f>
        <v>#REF!</v>
      </c>
      <c r="L60" s="1" t="e">
        <f t="shared" si="1"/>
        <v>#REF!</v>
      </c>
    </row>
    <row r="61" s="1" customFormat="1" spans="1:12">
      <c r="A61" s="12" t="s">
        <v>104</v>
      </c>
      <c r="B61" s="13" t="s">
        <v>105</v>
      </c>
      <c r="C61" s="14" t="s">
        <v>17</v>
      </c>
      <c r="D61" s="15">
        <v>45593.780625</v>
      </c>
      <c r="E61" s="15">
        <v>45597</v>
      </c>
      <c r="F61" s="15">
        <v>45654.7969791667</v>
      </c>
      <c r="G61" s="16" t="s">
        <v>116</v>
      </c>
      <c r="H61" s="16">
        <f t="shared" si="2"/>
        <v>30</v>
      </c>
      <c r="I61" s="22">
        <v>30</v>
      </c>
      <c r="J61" s="16"/>
      <c r="K61" s="1" t="e">
        <f>VLOOKUP(#REF!,'[1]11月'!$A:$H,8,0)</f>
        <v>#REF!</v>
      </c>
      <c r="L61" s="1" t="e">
        <f t="shared" si="1"/>
        <v>#REF!</v>
      </c>
    </row>
    <row r="62" s="1" customFormat="1" spans="1:12">
      <c r="A62" s="12" t="s">
        <v>143</v>
      </c>
      <c r="B62" s="13" t="s">
        <v>144</v>
      </c>
      <c r="C62" s="14" t="s">
        <v>13</v>
      </c>
      <c r="D62" s="15">
        <v>45597.4337731482</v>
      </c>
      <c r="E62" s="15">
        <v>45597.4337731482</v>
      </c>
      <c r="F62" s="15">
        <v>45901.4337731482</v>
      </c>
      <c r="G62" s="16" t="s">
        <v>116</v>
      </c>
      <c r="H62" s="16">
        <f t="shared" si="2"/>
        <v>30</v>
      </c>
      <c r="I62" s="22">
        <v>30</v>
      </c>
      <c r="J62" s="16"/>
      <c r="K62" s="1" t="e">
        <f>VLOOKUP(#REF!,'[1]11月'!$A:$H,8,0)</f>
        <v>#REF!</v>
      </c>
      <c r="L62" s="1" t="e">
        <f t="shared" si="1"/>
        <v>#REF!</v>
      </c>
    </row>
    <row r="63" s="1" customFormat="1" spans="1:12">
      <c r="A63" s="12" t="s">
        <v>145</v>
      </c>
      <c r="B63" s="13" t="s">
        <v>146</v>
      </c>
      <c r="C63" s="14" t="s">
        <v>13</v>
      </c>
      <c r="D63" s="15">
        <v>45619.8754050926</v>
      </c>
      <c r="E63" s="15">
        <v>45619.7073842593</v>
      </c>
      <c r="F63" s="15">
        <v>45800.8754050926</v>
      </c>
      <c r="G63" s="16" t="s">
        <v>116</v>
      </c>
      <c r="H63" s="16">
        <f t="shared" si="2"/>
        <v>8</v>
      </c>
      <c r="I63" s="22">
        <v>8</v>
      </c>
      <c r="J63" s="16"/>
      <c r="K63" s="1" t="e">
        <f>VLOOKUP(#REF!,'[1]11月'!$A:$H,8,0)</f>
        <v>#REF!</v>
      </c>
      <c r="L63" s="1" t="e">
        <f t="shared" si="1"/>
        <v>#REF!</v>
      </c>
    </row>
    <row r="64" s="1" customFormat="1" spans="1:12">
      <c r="A64" s="12" t="s">
        <v>147</v>
      </c>
      <c r="B64" s="13" t="s">
        <v>148</v>
      </c>
      <c r="C64" s="14" t="s">
        <v>13</v>
      </c>
      <c r="D64" s="15">
        <v>45598.5999305556</v>
      </c>
      <c r="E64" s="15">
        <v>45598.5999305556</v>
      </c>
      <c r="F64" s="15">
        <v>45779.5999305556</v>
      </c>
      <c r="G64" s="16" t="s">
        <v>116</v>
      </c>
      <c r="H64" s="16">
        <f t="shared" si="2"/>
        <v>29</v>
      </c>
      <c r="I64" s="22">
        <v>29</v>
      </c>
      <c r="J64" s="16"/>
      <c r="K64" s="1" t="e">
        <f>VLOOKUP(#REF!,'[1]11月'!$A:$H,8,0)</f>
        <v>#REF!</v>
      </c>
      <c r="L64" s="1" t="e">
        <f t="shared" si="1"/>
        <v>#REF!</v>
      </c>
    </row>
    <row r="65" s="1" customFormat="1" spans="1:12">
      <c r="A65" s="12" t="s">
        <v>106</v>
      </c>
      <c r="B65" s="13" t="s">
        <v>107</v>
      </c>
      <c r="C65" s="14" t="s">
        <v>24</v>
      </c>
      <c r="D65" s="15">
        <v>45594.8311574074</v>
      </c>
      <c r="E65" s="15">
        <v>45597</v>
      </c>
      <c r="F65" s="15">
        <v>45686.8311574074</v>
      </c>
      <c r="G65" s="16" t="s">
        <v>116</v>
      </c>
      <c r="H65" s="16">
        <f t="shared" si="2"/>
        <v>30</v>
      </c>
      <c r="I65" s="22">
        <v>30</v>
      </c>
      <c r="J65" s="16"/>
      <c r="K65" s="1" t="e">
        <f>VLOOKUP(#REF!,'[1]11月'!$A:$H,8,0)</f>
        <v>#REF!</v>
      </c>
      <c r="L65" s="1" t="e">
        <f t="shared" si="1"/>
        <v>#REF!</v>
      </c>
    </row>
    <row r="66" s="1" customFormat="1" spans="1:12">
      <c r="A66" s="12" t="s">
        <v>108</v>
      </c>
      <c r="B66" s="13" t="s">
        <v>109</v>
      </c>
      <c r="C66" s="14" t="s">
        <v>13</v>
      </c>
      <c r="D66" s="15">
        <v>45590.9105439815</v>
      </c>
      <c r="E66" s="15">
        <v>45597</v>
      </c>
      <c r="F66" s="15">
        <v>45772.9105439815</v>
      </c>
      <c r="G66" s="16" t="s">
        <v>116</v>
      </c>
      <c r="H66" s="16">
        <f t="shared" si="2"/>
        <v>30</v>
      </c>
      <c r="I66" s="22">
        <v>30</v>
      </c>
      <c r="J66" s="16"/>
      <c r="K66" s="1" t="e">
        <f>VLOOKUP(#REF!,'[1]11月'!$A:$H,8,0)</f>
        <v>#REF!</v>
      </c>
      <c r="L66" s="1" t="e">
        <f t="shared" si="1"/>
        <v>#REF!</v>
      </c>
    </row>
    <row r="67" s="1" customFormat="1" spans="1:12">
      <c r="A67" s="12" t="s">
        <v>149</v>
      </c>
      <c r="B67" s="13" t="s">
        <v>150</v>
      </c>
      <c r="C67" s="14" t="s">
        <v>13</v>
      </c>
      <c r="D67" s="15">
        <v>45616.5340625</v>
      </c>
      <c r="E67" s="15">
        <v>45616.5340625</v>
      </c>
      <c r="F67" s="15">
        <v>45981.5340625</v>
      </c>
      <c r="G67" s="16" t="s">
        <v>116</v>
      </c>
      <c r="H67" s="16">
        <f t="shared" si="2"/>
        <v>11</v>
      </c>
      <c r="I67" s="22">
        <v>11</v>
      </c>
      <c r="J67" s="16"/>
      <c r="K67" s="1" t="e">
        <f>VLOOKUP(#REF!,'[1]11月'!$A:$H,8,0)</f>
        <v>#REF!</v>
      </c>
      <c r="L67" s="1" t="e">
        <f t="shared" ref="L67:L77" si="3">I67-K67</f>
        <v>#REF!</v>
      </c>
    </row>
    <row r="68" s="1" customFormat="1" spans="1:12">
      <c r="A68" s="12" t="s">
        <v>151</v>
      </c>
      <c r="B68" s="13" t="s">
        <v>152</v>
      </c>
      <c r="C68" s="14" t="s">
        <v>13</v>
      </c>
      <c r="D68" s="15">
        <v>45617.3820717593</v>
      </c>
      <c r="E68" s="15">
        <v>45617.3820717593</v>
      </c>
      <c r="F68" s="15">
        <v>45951.3820717593</v>
      </c>
      <c r="G68" s="16" t="s">
        <v>116</v>
      </c>
      <c r="H68" s="16">
        <f t="shared" si="2"/>
        <v>10</v>
      </c>
      <c r="I68" s="22">
        <v>10</v>
      </c>
      <c r="J68" s="16"/>
      <c r="K68" s="1" t="e">
        <f>VLOOKUP(#REF!,'[1]11月'!$A:$H,8,0)</f>
        <v>#REF!</v>
      </c>
      <c r="L68" s="1" t="e">
        <f t="shared" si="3"/>
        <v>#REF!</v>
      </c>
    </row>
    <row r="69" s="1" customFormat="1" spans="1:12">
      <c r="A69" s="12" t="s">
        <v>110</v>
      </c>
      <c r="B69" s="13" t="s">
        <v>111</v>
      </c>
      <c r="C69" s="14" t="s">
        <v>13</v>
      </c>
      <c r="D69" s="15">
        <v>45590.574525463</v>
      </c>
      <c r="E69" s="15">
        <v>45597</v>
      </c>
      <c r="F69" s="15">
        <v>45772.574525463</v>
      </c>
      <c r="G69" s="16" t="s">
        <v>116</v>
      </c>
      <c r="H69" s="16">
        <f t="shared" si="2"/>
        <v>30</v>
      </c>
      <c r="I69" s="22">
        <v>30</v>
      </c>
      <c r="J69" s="16"/>
      <c r="K69" s="1" t="e">
        <f>VLOOKUP(#REF!,'[1]11月'!$A:$H,8,0)</f>
        <v>#REF!</v>
      </c>
      <c r="L69" s="1" t="e">
        <f t="shared" si="3"/>
        <v>#REF!</v>
      </c>
    </row>
    <row r="70" s="1" customFormat="1" spans="1:12">
      <c r="A70" s="12" t="s">
        <v>153</v>
      </c>
      <c r="B70" s="13" t="s">
        <v>154</v>
      </c>
      <c r="C70" s="14" t="s">
        <v>17</v>
      </c>
      <c r="D70" s="15">
        <v>45617.807037037</v>
      </c>
      <c r="E70" s="15">
        <v>45617.807037037</v>
      </c>
      <c r="F70" s="15">
        <v>45647.8112615741</v>
      </c>
      <c r="G70" s="16" t="s">
        <v>116</v>
      </c>
      <c r="H70" s="16">
        <f t="shared" si="2"/>
        <v>10</v>
      </c>
      <c r="I70" s="22">
        <v>10</v>
      </c>
      <c r="J70" s="16"/>
      <c r="K70" s="1" t="e">
        <f>VLOOKUP(#REF!,'[1]11月'!$A:$H,8,0)</f>
        <v>#REF!</v>
      </c>
      <c r="L70" s="1" t="e">
        <f t="shared" si="3"/>
        <v>#REF!</v>
      </c>
    </row>
    <row r="71" s="1" customFormat="1" spans="1:12">
      <c r="A71" s="12" t="s">
        <v>155</v>
      </c>
      <c r="B71" s="13" t="s">
        <v>156</v>
      </c>
      <c r="C71" s="14" t="s">
        <v>24</v>
      </c>
      <c r="D71" s="15">
        <v>45613.5024305556</v>
      </c>
      <c r="E71" s="15">
        <v>45613.5024305556</v>
      </c>
      <c r="F71" s="15">
        <v>45764.5024305556</v>
      </c>
      <c r="G71" s="16" t="s">
        <v>116</v>
      </c>
      <c r="H71" s="16">
        <f t="shared" si="2"/>
        <v>14</v>
      </c>
      <c r="I71" s="22">
        <v>14</v>
      </c>
      <c r="J71" s="16"/>
      <c r="K71" s="1" t="e">
        <f>VLOOKUP(#REF!,'[1]11月'!$A:$H,8,0)</f>
        <v>#REF!</v>
      </c>
      <c r="L71" s="1" t="e">
        <f t="shared" si="3"/>
        <v>#REF!</v>
      </c>
    </row>
    <row r="72" s="1" customFormat="1" spans="1:12">
      <c r="A72" s="12" t="s">
        <v>157</v>
      </c>
      <c r="B72" s="13" t="s">
        <v>158</v>
      </c>
      <c r="C72" s="14" t="s">
        <v>81</v>
      </c>
      <c r="D72" s="15">
        <v>45621.4236226852</v>
      </c>
      <c r="E72" s="15">
        <v>45621.4236226852</v>
      </c>
      <c r="F72" s="15">
        <v>45986.4236226852</v>
      </c>
      <c r="G72" s="16" t="s">
        <v>116</v>
      </c>
      <c r="H72" s="16">
        <f t="shared" si="2"/>
        <v>6</v>
      </c>
      <c r="I72" s="22">
        <v>6</v>
      </c>
      <c r="J72" s="16"/>
      <c r="K72" s="1" t="e">
        <f>VLOOKUP(#REF!,'[1]11月'!$A:$H,8,0)</f>
        <v>#REF!</v>
      </c>
      <c r="L72" s="1" t="e">
        <f t="shared" si="3"/>
        <v>#REF!</v>
      </c>
    </row>
    <row r="73" s="1" customFormat="1" spans="1:12">
      <c r="A73" s="12" t="s">
        <v>159</v>
      </c>
      <c r="B73" s="13" t="s">
        <v>160</v>
      </c>
      <c r="C73" s="14" t="s">
        <v>13</v>
      </c>
      <c r="D73" s="15">
        <v>45618.5392824074</v>
      </c>
      <c r="E73" s="15">
        <v>45618.5392824074</v>
      </c>
      <c r="F73" s="15">
        <v>45799.5392824074</v>
      </c>
      <c r="G73" s="16" t="s">
        <v>116</v>
      </c>
      <c r="H73" s="16">
        <f t="shared" si="2"/>
        <v>9</v>
      </c>
      <c r="I73" s="22">
        <v>9</v>
      </c>
      <c r="J73" s="16"/>
      <c r="K73" s="1" t="e">
        <f>VLOOKUP(#REF!,'[1]11月'!$A:$H,8,0)</f>
        <v>#REF!</v>
      </c>
      <c r="L73" s="1" t="e">
        <f t="shared" si="3"/>
        <v>#REF!</v>
      </c>
    </row>
    <row r="74" s="1" customFormat="1" spans="1:12">
      <c r="A74" s="12" t="s">
        <v>161</v>
      </c>
      <c r="B74" s="13" t="s">
        <v>162</v>
      </c>
      <c r="C74" s="14" t="s">
        <v>81</v>
      </c>
      <c r="D74" s="15">
        <v>45609.5444907407</v>
      </c>
      <c r="E74" s="15">
        <v>45609.5444907407</v>
      </c>
      <c r="F74" s="15">
        <v>45974.5444907407</v>
      </c>
      <c r="G74" s="16" t="s">
        <v>116</v>
      </c>
      <c r="H74" s="16">
        <f t="shared" si="2"/>
        <v>18</v>
      </c>
      <c r="I74" s="22">
        <v>18</v>
      </c>
      <c r="J74" s="16"/>
      <c r="K74" s="1" t="e">
        <f>VLOOKUP(#REF!,'[1]11月'!$A:$H,8,0)</f>
        <v>#REF!</v>
      </c>
      <c r="L74" s="1" t="e">
        <f t="shared" si="3"/>
        <v>#REF!</v>
      </c>
    </row>
    <row r="75" s="1" customFormat="1" spans="1:12">
      <c r="A75" s="12" t="s">
        <v>163</v>
      </c>
      <c r="B75" s="13" t="s">
        <v>164</v>
      </c>
      <c r="C75" s="14" t="s">
        <v>24</v>
      </c>
      <c r="D75" s="15">
        <v>45620.4514930556</v>
      </c>
      <c r="E75" s="15">
        <v>45620.4514930556</v>
      </c>
      <c r="F75" s="15">
        <v>45740.4514930556</v>
      </c>
      <c r="G75" s="16" t="s">
        <v>116</v>
      </c>
      <c r="H75" s="16">
        <f t="shared" si="2"/>
        <v>7</v>
      </c>
      <c r="I75" s="22">
        <v>7</v>
      </c>
      <c r="J75" s="16"/>
      <c r="K75" s="1" t="e">
        <f>VLOOKUP(#REF!,'[1]11月'!$A:$H,8,0)</f>
        <v>#REF!</v>
      </c>
      <c r="L75" s="1" t="e">
        <f t="shared" si="3"/>
        <v>#REF!</v>
      </c>
    </row>
    <row r="76" s="1" customFormat="1" spans="1:12">
      <c r="A76" s="12" t="s">
        <v>165</v>
      </c>
      <c r="B76" s="13" t="s">
        <v>166</v>
      </c>
      <c r="C76" s="14" t="s">
        <v>13</v>
      </c>
      <c r="D76" s="15">
        <v>45613.4175925926</v>
      </c>
      <c r="E76" s="15">
        <v>45613.4175925926</v>
      </c>
      <c r="F76" s="15">
        <v>45794.4175925926</v>
      </c>
      <c r="G76" s="16" t="s">
        <v>116</v>
      </c>
      <c r="H76" s="16">
        <f t="shared" si="2"/>
        <v>14</v>
      </c>
      <c r="I76" s="22">
        <v>14</v>
      </c>
      <c r="J76" s="16"/>
      <c r="K76" s="1" t="e">
        <f>VLOOKUP(#REF!,'[1]11月'!$A:$H,8,0)</f>
        <v>#REF!</v>
      </c>
      <c r="L76" s="1" t="e">
        <f t="shared" si="3"/>
        <v>#REF!</v>
      </c>
    </row>
    <row r="77" s="1" customFormat="1" spans="1:12">
      <c r="A77" s="12" t="s">
        <v>167</v>
      </c>
      <c r="B77" s="13" t="s">
        <v>168</v>
      </c>
      <c r="C77" s="14" t="s">
        <v>17</v>
      </c>
      <c r="D77" s="15">
        <v>45600.7931018519</v>
      </c>
      <c r="E77" s="15">
        <v>45600.7931018519</v>
      </c>
      <c r="F77" s="15">
        <v>45746</v>
      </c>
      <c r="G77" s="16" t="s">
        <v>116</v>
      </c>
      <c r="H77" s="16">
        <f t="shared" si="2"/>
        <v>27</v>
      </c>
      <c r="I77" s="22">
        <v>27</v>
      </c>
      <c r="J77" s="16"/>
      <c r="K77" s="1" t="e">
        <f>VLOOKUP(#REF!,'[1]11月'!$A:$H,8,0)</f>
        <v>#REF!</v>
      </c>
      <c r="L77" s="1" t="e">
        <f t="shared" si="3"/>
        <v>#REF!</v>
      </c>
    </row>
    <row r="78" spans="1:10">
      <c r="A78" s="16"/>
      <c r="B78" s="25"/>
      <c r="C78" s="26"/>
      <c r="D78" s="27"/>
      <c r="E78" s="27"/>
      <c r="F78" s="27"/>
      <c r="G78" s="16"/>
      <c r="H78" s="28" t="s">
        <v>112</v>
      </c>
      <c r="I78" s="22">
        <f>SUM(I3:I77)</f>
        <v>1755</v>
      </c>
      <c r="J78" s="16"/>
    </row>
  </sheetData>
  <mergeCells count="1">
    <mergeCell ref="A1:J1"/>
  </mergeCells>
  <pageMargins left="0.75" right="0.75" top="0.393055555555556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2025-01-03T09:23:05Z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