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1"/>
  </bookViews>
  <sheets>
    <sheet name="1月" sheetId="3" r:id="rId1"/>
    <sheet name="2月" sheetId="4" r:id="rId2"/>
    <sheet name="3月" sheetId="5" r:id="rId3"/>
    <sheet name="4月" sheetId="6" r:id="rId4"/>
    <sheet name="5月" sheetId="7" r:id="rId5"/>
    <sheet name="6月" sheetId="8" r:id="rId6"/>
    <sheet name="7月" sheetId="9" r:id="rId7"/>
    <sheet name="8月" sheetId="10" r:id="rId8"/>
    <sheet name="9月" sheetId="11" r:id="rId9"/>
    <sheet name="10月" sheetId="12" r:id="rId10"/>
    <sheet name="11月" sheetId="13" r:id="rId11"/>
    <sheet name="12月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<sst xmlns="http://schemas.openxmlformats.org/spreadsheetml/2006/main" count="476" uniqueCount="40">
  <si>
    <t>禁止向个人账号转账</t>
  </si>
  <si>
    <t>银行转账对公账户缴费（转账备注清楚石桥南苑几幢几层什么费用）；</t>
  </si>
  <si>
    <t>账户名称：杭州新投城市运营有限公司；</t>
  </si>
  <si>
    <t>开户银行：杭州联合农村商业银行股份有限公司灯塔支行；</t>
  </si>
  <si>
    <t>银行卡号：201000287580451</t>
  </si>
  <si>
    <t>浙江翼扬网络科技有限公司</t>
  </si>
  <si>
    <t>电费</t>
  </si>
  <si>
    <t>周期</t>
  </si>
  <si>
    <t>幢</t>
  </si>
  <si>
    <t>上期</t>
  </si>
  <si>
    <t>本期</t>
  </si>
  <si>
    <t>实用</t>
  </si>
  <si>
    <t>单价</t>
  </si>
  <si>
    <t>金额</t>
  </si>
  <si>
    <t>14幢-&gt;101-116</t>
  </si>
  <si>
    <t>2024.1.1-2024.1.31</t>
  </si>
  <si>
    <t>14-1公区1</t>
  </si>
  <si>
    <t>14-1公区2</t>
  </si>
  <si>
    <t>电费付款码</t>
  </si>
  <si>
    <t>水费付款码</t>
  </si>
  <si>
    <t>合计</t>
  </si>
  <si>
    <t>楼幢</t>
  </si>
  <si>
    <t>人数</t>
  </si>
  <si>
    <t>个人应收金额</t>
  </si>
  <si>
    <t>实收金额</t>
  </si>
  <si>
    <t>14幢1公区电费</t>
  </si>
  <si>
    <t>14幢1水费</t>
  </si>
  <si>
    <t>总计：</t>
  </si>
  <si>
    <t>水费</t>
  </si>
  <si>
    <t>2024.2.1-2024.2.29</t>
  </si>
  <si>
    <t>2024.3.1-2024.3.31</t>
  </si>
  <si>
    <t>2024.4.1-2024.4.30</t>
  </si>
  <si>
    <t>2024.5.1-2024.5.31</t>
  </si>
  <si>
    <t>2024.6.1-2024.6.30</t>
  </si>
  <si>
    <t>2024.7.1-2024.7.31</t>
  </si>
  <si>
    <t>2024.8.1-2024.8.31</t>
  </si>
  <si>
    <t>2024.9.1-2024.9.30</t>
  </si>
  <si>
    <t>2024.10.1-2024.10.31</t>
  </si>
  <si>
    <t>2024.11.1-2024.11.30</t>
  </si>
  <si>
    <t>2024.12.1-2024.12.31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</si>
</sst>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topLeftCell="A3" workbookViewId="0">
      <selection activeCell="A3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15</v>
      </c>
      <c r="L9" s="18" t="s">
        <v>16</v>
      </c>
      <c r="M9" s="19">
        <v>8807</v>
      </c>
      <c r="N9" s="19">
        <v>9011</v>
      </c>
      <c r="O9" s="4">
        <f>N9-M9</f>
        <v>204</v>
      </c>
      <c r="P9" s="4">
        <v>0.59</v>
      </c>
      <c r="Q9" s="5">
        <f>P9*O9</f>
        <v>120.36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15</v>
      </c>
      <c r="L10" s="18" t="s">
        <v>17</v>
      </c>
      <c r="M10" s="19">
        <v>1</v>
      </c>
      <c r="N10" s="19">
        <v>2</v>
      </c>
      <c r="O10" s="4">
        <f>N10-M10</f>
        <v>1</v>
      </c>
      <c r="P10" s="4">
        <v>0.59</v>
      </c>
      <c r="Q10" s="5">
        <f>P10*O10</f>
        <v>0.59</v>
      </c>
      <c r="S10" s="1" t="s">
        <v>18</v>
      </c>
      <c r="U10" s="1" t="s">
        <v>19</v>
      </c>
    </row>
    <row r="11" customHeight="1" spans="14:17">
      <c r="N11" s="1" t="s">
        <v>20</v>
      </c>
      <c r="Q11" s="1">
        <f>SUM(Q9:Q10)</f>
        <v>120.95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19</v>
      </c>
      <c r="P14" s="1">
        <v>0.78</v>
      </c>
      <c r="Q14" s="1">
        <f>P14*O14</f>
        <v>14.82</v>
      </c>
    </row>
    <row r="15" s="1" customFormat="1" customHeight="1" spans="14:17">
      <c r="N15" s="1" t="s">
        <v>20</v>
      </c>
      <c r="Q15" s="1">
        <f>SUM(Q14:Q14)</f>
        <v>14.82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19</v>
      </c>
      <c r="P17" s="1">
        <v>4.48</v>
      </c>
      <c r="Q17" s="1">
        <f>P17*O17</f>
        <v>85.12</v>
      </c>
    </row>
    <row r="18" customHeight="1" spans="14:17">
      <c r="N18" s="1" t="s">
        <v>20</v>
      </c>
      <c r="Q18" s="1">
        <f>SUM(Q17:Q17)</f>
        <v>85.12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135.77</v>
      </c>
    </row>
    <row r="22" s="1" customFormat="1" customHeight="1" spans="14:17">
      <c r="N22" s="21"/>
      <c r="O22" s="21"/>
      <c r="P22" s="21" t="s">
        <v>28</v>
      </c>
      <c r="Q22" s="21">
        <f>Q18</f>
        <v>85.12</v>
      </c>
    </row>
    <row r="23" customHeight="1" spans="14:17">
      <c r="N23" s="21"/>
      <c r="O23" s="21"/>
      <c r="P23" s="21"/>
      <c r="Q23" s="21">
        <f>SUM(Q21:Q22)</f>
        <v>220.89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37</v>
      </c>
      <c r="L9" s="18" t="s">
        <v>16</v>
      </c>
      <c r="M9" s="19">
        <v>11249</v>
      </c>
      <c r="N9" s="19">
        <v>11540</v>
      </c>
      <c r="O9" s="4">
        <f>N9-M9</f>
        <v>291</v>
      </c>
      <c r="P9" s="4">
        <v>0.59</v>
      </c>
      <c r="Q9" s="5">
        <f t="shared" ref="Q9:Q14" si="0">P9*O9</f>
        <v>171.69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37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171.69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15</v>
      </c>
      <c r="P14" s="1">
        <v>0.32</v>
      </c>
      <c r="Q14" s="1">
        <f t="shared" si="0"/>
        <v>4.8</v>
      </c>
    </row>
    <row r="15" s="1" customFormat="1" customHeight="1" spans="14:17">
      <c r="N15" s="1" t="s">
        <v>20</v>
      </c>
      <c r="Q15" s="1">
        <f>SUM(Q14:Q14)</f>
        <v>4.8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15</v>
      </c>
      <c r="P17" s="20">
        <v>6.57297297297297</v>
      </c>
      <c r="Q17" s="20">
        <f>P17*O17</f>
        <v>98.5945945945946</v>
      </c>
    </row>
    <row r="18" s="1" customFormat="1" customHeight="1" spans="14:17">
      <c r="N18" s="1" t="s">
        <v>20</v>
      </c>
      <c r="P18" s="20"/>
      <c r="Q18" s="20">
        <f>SUM(Q17:Q17)</f>
        <v>98.5945945945946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176.49</v>
      </c>
    </row>
    <row r="22" s="1" customFormat="1" customHeight="1" spans="14:17">
      <c r="N22" s="21"/>
      <c r="O22" s="21"/>
      <c r="P22" s="21" t="s">
        <v>28</v>
      </c>
      <c r="Q22" s="27">
        <f>Q18</f>
        <v>98.5945945945946</v>
      </c>
    </row>
    <row r="23" s="1" customFormat="1" customHeight="1" spans="14:17">
      <c r="N23" s="21"/>
      <c r="O23" s="21"/>
      <c r="P23" s="21"/>
      <c r="Q23" s="27">
        <f>SUM(Q21:Q22)</f>
        <v>275.084594594595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38</v>
      </c>
      <c r="L9" s="18" t="s">
        <v>16</v>
      </c>
      <c r="M9" s="19">
        <v>11540</v>
      </c>
      <c r="N9" s="19">
        <v>11869</v>
      </c>
      <c r="O9" s="4">
        <f>N9-M9</f>
        <v>329</v>
      </c>
      <c r="P9" s="4">
        <v>0.59</v>
      </c>
      <c r="Q9" s="5">
        <f t="shared" ref="Q9:Q14" si="0">P9*O9</f>
        <v>194.11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17">
      <c r="I10" s="16" t="s">
        <v>14</v>
      </c>
      <c r="J10" s="6" t="s">
        <v>6</v>
      </c>
      <c r="K10" s="17" t="s">
        <v>38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</row>
    <row r="11" s="1" customFormat="1" customHeight="1" spans="14:17">
      <c r="N11" s="1" t="s">
        <v>20</v>
      </c>
      <c r="Q11" s="1">
        <f>SUM(Q9:Q10)</f>
        <v>194.11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13</v>
      </c>
      <c r="P14" s="1">
        <v>0.46</v>
      </c>
      <c r="Q14" s="1">
        <f t="shared" si="0"/>
        <v>5.98</v>
      </c>
    </row>
    <row r="15" s="1" customFormat="1" customHeight="1" spans="14:17">
      <c r="N15" s="1" t="s">
        <v>20</v>
      </c>
      <c r="Q15" s="1">
        <f>SUM(Q14:Q14)</f>
        <v>5.98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13</v>
      </c>
      <c r="P17" s="20">
        <v>7.62352941176471</v>
      </c>
      <c r="Q17" s="20">
        <f>P17*O17</f>
        <v>99.1058823529412</v>
      </c>
    </row>
    <row r="18" s="1" customFormat="1" customHeight="1" spans="14:17">
      <c r="N18" s="1" t="s">
        <v>20</v>
      </c>
      <c r="P18" s="20"/>
      <c r="Q18" s="20">
        <f>SUM(Q17:Q17)</f>
        <v>99.1058823529412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200.09</v>
      </c>
    </row>
    <row r="22" s="1" customFormat="1" customHeight="1" spans="14:17">
      <c r="N22" s="21"/>
      <c r="O22" s="21"/>
      <c r="P22" s="21" t="s">
        <v>28</v>
      </c>
      <c r="Q22" s="27">
        <f>Q18</f>
        <v>99.1058823529412</v>
      </c>
    </row>
    <row r="23" s="1" customFormat="1" customHeight="1" spans="14:17">
      <c r="N23" s="21"/>
      <c r="O23" s="21"/>
      <c r="P23" s="21"/>
      <c r="Q23" s="27">
        <f>SUM(Q21:Q22)</f>
        <v>299.195882352941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tabSelected="1" workbookViewId="0">
      <selection activeCell="T18" sqref="T18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39</v>
      </c>
      <c r="L9" s="18" t="s">
        <v>16</v>
      </c>
      <c r="M9" s="19">
        <v>11869</v>
      </c>
      <c r="N9" s="19">
        <v>12212</v>
      </c>
      <c r="O9" s="4">
        <f>N9-M9</f>
        <v>343</v>
      </c>
      <c r="P9" s="4">
        <v>0.59</v>
      </c>
      <c r="Q9" s="5">
        <f t="shared" ref="Q9:Q14" si="0">P9*O9</f>
        <v>202.37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17">
      <c r="I10" s="16" t="s">
        <v>14</v>
      </c>
      <c r="J10" s="6" t="s">
        <v>6</v>
      </c>
      <c r="K10" s="17" t="s">
        <v>39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</row>
    <row r="11" s="1" customFormat="1" customHeight="1" spans="14:17">
      <c r="N11" s="1" t="s">
        <v>20</v>
      </c>
      <c r="Q11" s="1">
        <f>SUM(Q9:Q10)</f>
        <v>202.37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14</v>
      </c>
      <c r="P14" s="1">
        <v>1.31</v>
      </c>
      <c r="Q14" s="1">
        <f t="shared" si="0"/>
        <v>18.34</v>
      </c>
    </row>
    <row r="15" s="1" customFormat="1" customHeight="1" spans="14:17">
      <c r="N15" s="1" t="s">
        <v>20</v>
      </c>
      <c r="Q15" s="1">
        <f>SUM(Q14:Q14)</f>
        <v>18.34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14</v>
      </c>
      <c r="P17" s="20">
        <v>6.4</v>
      </c>
      <c r="Q17" s="20">
        <f>P17*O17</f>
        <v>89.6</v>
      </c>
    </row>
    <row r="18" s="1" customFormat="1" customHeight="1" spans="14:17">
      <c r="N18" s="1" t="s">
        <v>20</v>
      </c>
      <c r="P18" s="20"/>
      <c r="Q18" s="20">
        <f>SUM(Q17:Q17)</f>
        <v>89.6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220.71</v>
      </c>
    </row>
    <row r="22" s="1" customFormat="1" customHeight="1" spans="14:17">
      <c r="N22" s="21"/>
      <c r="O22" s="21"/>
      <c r="P22" s="21" t="s">
        <v>28</v>
      </c>
      <c r="Q22" s="27">
        <f>Q18</f>
        <v>89.6</v>
      </c>
    </row>
    <row r="23" s="1" customFormat="1" customHeight="1" spans="14:17">
      <c r="N23" s="21"/>
      <c r="O23" s="21"/>
      <c r="P23" s="21"/>
      <c r="Q23" s="27">
        <f>SUM(Q21:Q22)</f>
        <v>310.31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29</v>
      </c>
      <c r="L9" s="18" t="s">
        <v>16</v>
      </c>
      <c r="M9" s="19">
        <v>9011</v>
      </c>
      <c r="N9" s="19">
        <v>9376</v>
      </c>
      <c r="O9" s="4">
        <f>N9-M9</f>
        <v>365</v>
      </c>
      <c r="P9" s="4">
        <v>0.59</v>
      </c>
      <c r="Q9" s="5">
        <f t="shared" ref="Q9:Q14" si="0">P9*O9</f>
        <v>215.35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29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215.35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20</v>
      </c>
      <c r="P14" s="1">
        <v>0.86</v>
      </c>
      <c r="Q14" s="1">
        <f t="shared" si="0"/>
        <v>17.2</v>
      </c>
    </row>
    <row r="15" s="1" customFormat="1" customHeight="1" spans="14:17">
      <c r="N15" s="1" t="s">
        <v>20</v>
      </c>
      <c r="Q15" s="1">
        <f>SUM(Q14:Q14)</f>
        <v>17.2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20</v>
      </c>
      <c r="P17" s="1">
        <v>3.84</v>
      </c>
      <c r="Q17" s="1">
        <f>P17*O17</f>
        <v>76.8</v>
      </c>
    </row>
    <row r="18" s="1" customFormat="1" customHeight="1" spans="14:17">
      <c r="N18" s="1" t="s">
        <v>20</v>
      </c>
      <c r="Q18" s="1">
        <f>SUM(Q17:Q17)</f>
        <v>76.8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232.55</v>
      </c>
    </row>
    <row r="22" s="1" customFormat="1" customHeight="1" spans="14:17">
      <c r="N22" s="21"/>
      <c r="O22" s="21"/>
      <c r="P22" s="21" t="s">
        <v>28</v>
      </c>
      <c r="Q22" s="21">
        <f>Q18</f>
        <v>76.8</v>
      </c>
    </row>
    <row r="23" s="1" customFormat="1" customHeight="1" spans="14:17">
      <c r="N23" s="21"/>
      <c r="O23" s="21"/>
      <c r="P23" s="21"/>
      <c r="Q23" s="21">
        <f>SUM(Q21:Q22)</f>
        <v>309.35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topLeftCell="A3" workbookViewId="0">
      <selection activeCell="A3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30</v>
      </c>
      <c r="L9" s="18" t="s">
        <v>16</v>
      </c>
      <c r="M9" s="19">
        <v>9376</v>
      </c>
      <c r="N9" s="19">
        <v>9672</v>
      </c>
      <c r="O9" s="4">
        <f>N9-M9</f>
        <v>296</v>
      </c>
      <c r="P9" s="4">
        <v>0.59</v>
      </c>
      <c r="Q9" s="5">
        <f t="shared" ref="Q9:Q14" si="0">P9*O9</f>
        <v>174.64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30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174.64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20</v>
      </c>
      <c r="P14" s="1">
        <v>0.37</v>
      </c>
      <c r="Q14" s="1">
        <f t="shared" si="0"/>
        <v>7.4</v>
      </c>
    </row>
    <row r="15" s="1" customFormat="1" customHeight="1" spans="14:17">
      <c r="N15" s="1" t="s">
        <v>20</v>
      </c>
      <c r="Q15" s="1">
        <f>SUM(Q14:Q14)</f>
        <v>7.4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20</v>
      </c>
      <c r="P17" s="1">
        <v>5.03</v>
      </c>
      <c r="Q17" s="1">
        <f>P17*O17</f>
        <v>100.6</v>
      </c>
    </row>
    <row r="18" s="1" customFormat="1" customHeight="1" spans="14:17">
      <c r="N18" s="1" t="s">
        <v>20</v>
      </c>
      <c r="Q18" s="1">
        <f>SUM(Q17:Q17)</f>
        <v>100.6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182.04</v>
      </c>
    </row>
    <row r="22" s="1" customFormat="1" customHeight="1" spans="14:17">
      <c r="N22" s="21"/>
      <c r="O22" s="21"/>
      <c r="P22" s="21" t="s">
        <v>28</v>
      </c>
      <c r="Q22" s="21">
        <f>Q18</f>
        <v>100.6</v>
      </c>
    </row>
    <row r="23" s="1" customFormat="1" customHeight="1" spans="14:17">
      <c r="N23" s="21"/>
      <c r="O23" s="21"/>
      <c r="P23" s="21"/>
      <c r="Q23" s="21">
        <f>SUM(Q21:Q22)</f>
        <v>282.64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31</v>
      </c>
      <c r="L9" s="18" t="s">
        <v>16</v>
      </c>
      <c r="M9" s="19">
        <v>9672</v>
      </c>
      <c r="N9" s="19">
        <v>9975</v>
      </c>
      <c r="O9" s="4">
        <f>N9-M9</f>
        <v>303</v>
      </c>
      <c r="P9" s="4">
        <v>0.59</v>
      </c>
      <c r="Q9" s="5">
        <f t="shared" ref="Q9:Q14" si="0">P9*O9</f>
        <v>178.77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31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178.77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21</v>
      </c>
      <c r="P14" s="1">
        <v>0.28</v>
      </c>
      <c r="Q14" s="1">
        <f t="shared" si="0"/>
        <v>5.88</v>
      </c>
    </row>
    <row r="15" s="1" customFormat="1" customHeight="1" spans="14:17">
      <c r="N15" s="1" t="s">
        <v>20</v>
      </c>
      <c r="Q15" s="1">
        <f>SUM(Q14:Q14)</f>
        <v>5.88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21</v>
      </c>
      <c r="P17" s="1">
        <v>5.16</v>
      </c>
      <c r="Q17" s="1">
        <f>P17*O17</f>
        <v>108.36</v>
      </c>
    </row>
    <row r="18" s="1" customFormat="1" customHeight="1" spans="14:17">
      <c r="N18" s="1" t="s">
        <v>20</v>
      </c>
      <c r="Q18" s="1">
        <f>SUM(Q17:Q17)</f>
        <v>108.36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184.65</v>
      </c>
    </row>
    <row r="22" s="1" customFormat="1" customHeight="1" spans="14:17">
      <c r="N22" s="21"/>
      <c r="O22" s="21"/>
      <c r="P22" s="21" t="s">
        <v>28</v>
      </c>
      <c r="Q22" s="21">
        <f>Q18</f>
        <v>108.36</v>
      </c>
    </row>
    <row r="23" s="1" customFormat="1" customHeight="1" spans="14:17">
      <c r="N23" s="21"/>
      <c r="O23" s="21"/>
      <c r="P23" s="21"/>
      <c r="Q23" s="21">
        <f>SUM(Q21:Q22)</f>
        <v>293.01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32</v>
      </c>
      <c r="L9" s="18" t="s">
        <v>16</v>
      </c>
      <c r="M9" s="19">
        <v>9975</v>
      </c>
      <c r="N9" s="19">
        <v>10261</v>
      </c>
      <c r="O9" s="4">
        <f>N9-M9</f>
        <v>286</v>
      </c>
      <c r="P9" s="4">
        <v>0.59</v>
      </c>
      <c r="Q9" s="5">
        <f t="shared" ref="Q9:Q14" si="0">P9*O9</f>
        <v>168.74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32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168.74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20</v>
      </c>
      <c r="P14" s="1">
        <v>0.24</v>
      </c>
      <c r="Q14" s="1">
        <f t="shared" si="0"/>
        <v>4.8</v>
      </c>
    </row>
    <row r="15" s="1" customFormat="1" customHeight="1" spans="14:17">
      <c r="N15" s="1" t="s">
        <v>20</v>
      </c>
      <c r="Q15" s="1">
        <f>SUM(Q14:Q14)</f>
        <v>4.8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20</v>
      </c>
      <c r="P17" s="1">
        <v>5.76</v>
      </c>
      <c r="Q17" s="1">
        <f>P17*O17</f>
        <v>115.2</v>
      </c>
    </row>
    <row r="18" s="1" customFormat="1" customHeight="1" spans="14:17">
      <c r="N18" s="1" t="s">
        <v>20</v>
      </c>
      <c r="Q18" s="1">
        <f>SUM(Q17:Q17)</f>
        <v>115.2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173.54</v>
      </c>
    </row>
    <row r="22" s="1" customFormat="1" customHeight="1" spans="14:17">
      <c r="N22" s="21"/>
      <c r="O22" s="21"/>
      <c r="P22" s="21" t="s">
        <v>28</v>
      </c>
      <c r="Q22" s="21">
        <f>Q18</f>
        <v>115.2</v>
      </c>
    </row>
    <row r="23" s="1" customFormat="1" customHeight="1" spans="14:17">
      <c r="N23" s="21"/>
      <c r="O23" s="21"/>
      <c r="P23" s="21"/>
      <c r="Q23" s="21">
        <f>SUM(Q21:Q22)</f>
        <v>288.74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33</v>
      </c>
      <c r="L9" s="18" t="s">
        <v>16</v>
      </c>
      <c r="M9" s="19">
        <v>10261</v>
      </c>
      <c r="N9" s="19">
        <v>10542</v>
      </c>
      <c r="O9" s="4">
        <f>N9-M9</f>
        <v>281</v>
      </c>
      <c r="P9" s="4">
        <v>0.59</v>
      </c>
      <c r="Q9" s="5">
        <f t="shared" ref="Q9:Q14" si="0">P9*O9</f>
        <v>165.79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33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165.79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20</v>
      </c>
      <c r="P14" s="1">
        <v>0.32</v>
      </c>
      <c r="Q14" s="1">
        <f t="shared" si="0"/>
        <v>6.4</v>
      </c>
    </row>
    <row r="15" s="1" customFormat="1" customHeight="1" spans="14:17">
      <c r="N15" s="1" t="s">
        <v>20</v>
      </c>
      <c r="Q15" s="1">
        <f>SUM(Q14:Q14)</f>
        <v>6.4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20</v>
      </c>
      <c r="P17" s="1">
        <v>7.54</v>
      </c>
      <c r="Q17" s="1">
        <f>P17*O17</f>
        <v>150.8</v>
      </c>
    </row>
    <row r="18" s="1" customFormat="1" customHeight="1" spans="14:17">
      <c r="N18" s="1" t="s">
        <v>20</v>
      </c>
      <c r="Q18" s="1">
        <f>SUM(Q17:Q17)</f>
        <v>150.8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172.19</v>
      </c>
    </row>
    <row r="22" s="1" customFormat="1" customHeight="1" spans="14:17">
      <c r="N22" s="21"/>
      <c r="O22" s="21"/>
      <c r="P22" s="21" t="s">
        <v>28</v>
      </c>
      <c r="Q22" s="21">
        <f>Q18</f>
        <v>150.8</v>
      </c>
    </row>
    <row r="23" s="1" customFormat="1" customHeight="1" spans="14:17">
      <c r="N23" s="21"/>
      <c r="O23" s="21"/>
      <c r="P23" s="21"/>
      <c r="Q23" s="21">
        <f>SUM(Q21:Q22)</f>
        <v>322.99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34</v>
      </c>
      <c r="L9" s="18" t="s">
        <v>16</v>
      </c>
      <c r="M9" s="19">
        <v>10542</v>
      </c>
      <c r="N9" s="19">
        <v>10751</v>
      </c>
      <c r="O9" s="4">
        <f>N9-M9</f>
        <v>209</v>
      </c>
      <c r="P9" s="4">
        <v>0.59</v>
      </c>
      <c r="Q9" s="5">
        <f t="shared" ref="Q9:Q14" si="0">P9*O9</f>
        <v>123.31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34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123.31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19</v>
      </c>
      <c r="P14" s="1">
        <v>0.63</v>
      </c>
      <c r="Q14" s="1">
        <f t="shared" si="0"/>
        <v>11.97</v>
      </c>
    </row>
    <row r="15" s="1" customFormat="1" customHeight="1" spans="14:17">
      <c r="N15" s="1" t="s">
        <v>20</v>
      </c>
      <c r="Q15" s="1">
        <f>SUM(Q14:Q14)</f>
        <v>11.97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19</v>
      </c>
      <c r="P17" s="1">
        <v>6.69</v>
      </c>
      <c r="Q17" s="1">
        <f>P17*O17</f>
        <v>127.11</v>
      </c>
    </row>
    <row r="18" s="1" customFormat="1" customHeight="1" spans="14:17">
      <c r="N18" s="1" t="s">
        <v>20</v>
      </c>
      <c r="Q18" s="1">
        <f>SUM(Q17:Q17)</f>
        <v>127.11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135.28</v>
      </c>
    </row>
    <row r="22" s="1" customFormat="1" customHeight="1" spans="14:17">
      <c r="N22" s="21"/>
      <c r="O22" s="21"/>
      <c r="P22" s="21" t="s">
        <v>28</v>
      </c>
      <c r="Q22" s="21">
        <f>Q18</f>
        <v>127.11</v>
      </c>
    </row>
    <row r="23" s="1" customFormat="1" customHeight="1" spans="14:17">
      <c r="N23" s="21"/>
      <c r="O23" s="21"/>
      <c r="P23" s="21"/>
      <c r="Q23" s="21">
        <f>SUM(Q21:Q22)</f>
        <v>262.39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zoomScale="115" zoomScaleNormal="115"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35</v>
      </c>
      <c r="L9" s="18" t="s">
        <v>16</v>
      </c>
      <c r="M9" s="19">
        <v>10751</v>
      </c>
      <c r="N9" s="19">
        <v>10978</v>
      </c>
      <c r="O9" s="4">
        <f>N9-M9</f>
        <v>227</v>
      </c>
      <c r="P9" s="4">
        <v>0.59</v>
      </c>
      <c r="Q9" s="5">
        <f t="shared" ref="Q9:Q14" si="0">P9*O9</f>
        <v>133.93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35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133.93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13</v>
      </c>
      <c r="P14" s="1">
        <v>1.47</v>
      </c>
      <c r="Q14" s="1">
        <f t="shared" si="0"/>
        <v>19.11</v>
      </c>
    </row>
    <row r="15" s="1" customFormat="1" customHeight="1" spans="14:17">
      <c r="N15" s="1" t="s">
        <v>20</v>
      </c>
      <c r="Q15" s="1">
        <f>SUM(Q14:Q14)</f>
        <v>19.11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13</v>
      </c>
      <c r="P17" s="1">
        <v>7.68</v>
      </c>
      <c r="Q17" s="1">
        <f>P17*O17</f>
        <v>99.84</v>
      </c>
    </row>
    <row r="18" s="1" customFormat="1" customHeight="1" spans="14:17">
      <c r="N18" s="1" t="s">
        <v>20</v>
      </c>
      <c r="Q18" s="1">
        <f>SUM(Q17:Q17)</f>
        <v>99.84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153.04</v>
      </c>
    </row>
    <row r="22" s="1" customFormat="1" customHeight="1" spans="14:17">
      <c r="N22" s="21"/>
      <c r="O22" s="21"/>
      <c r="P22" s="21" t="s">
        <v>28</v>
      </c>
      <c r="Q22" s="21">
        <f>Q18</f>
        <v>99.84</v>
      </c>
    </row>
    <row r="23" s="1" customFormat="1" customHeight="1" spans="14:17">
      <c r="N23" s="21"/>
      <c r="O23" s="21"/>
      <c r="P23" s="21"/>
      <c r="Q23" s="21">
        <f>SUM(Q21:Q22)</f>
        <v>252.88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36</v>
      </c>
      <c r="L9" s="18" t="s">
        <v>16</v>
      </c>
      <c r="M9" s="19">
        <v>10978</v>
      </c>
      <c r="N9" s="19">
        <v>11249</v>
      </c>
      <c r="O9" s="4">
        <f>N9-M9</f>
        <v>271</v>
      </c>
      <c r="P9" s="4">
        <v>0.59</v>
      </c>
      <c r="Q9" s="5">
        <f t="shared" ref="Q9:Q14" si="0">P9*O9</f>
        <v>159.89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36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159.89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14</v>
      </c>
      <c r="P14" s="1">
        <v>0.39</v>
      </c>
      <c r="Q14" s="1">
        <f t="shared" si="0"/>
        <v>5.46</v>
      </c>
    </row>
    <row r="15" s="1" customFormat="1" customHeight="1" spans="14:17">
      <c r="N15" s="1" t="s">
        <v>20</v>
      </c>
      <c r="Q15" s="1">
        <f>SUM(Q14:Q14)</f>
        <v>5.46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14</v>
      </c>
      <c r="P17" s="1">
        <v>8.53</v>
      </c>
      <c r="Q17" s="1">
        <f>P17*O17</f>
        <v>119.42</v>
      </c>
    </row>
    <row r="18" s="1" customFormat="1" customHeight="1" spans="14:17">
      <c r="N18" s="1" t="s">
        <v>20</v>
      </c>
      <c r="Q18" s="1">
        <f>SUM(Q17:Q17)</f>
        <v>119.42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165.35</v>
      </c>
    </row>
    <row r="22" s="1" customFormat="1" customHeight="1" spans="14:17">
      <c r="N22" s="21"/>
      <c r="O22" s="21"/>
      <c r="P22" s="21" t="s">
        <v>28</v>
      </c>
      <c r="Q22" s="21">
        <f>Q18</f>
        <v>119.42</v>
      </c>
    </row>
    <row r="23" s="1" customFormat="1" customHeight="1" spans="14:17">
      <c r="N23" s="21"/>
      <c r="O23" s="21"/>
      <c r="P23" s="21"/>
      <c r="Q23" s="21">
        <f>SUM(Q21:Q22)</f>
        <v>284.77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LPQ</dc:creator>
  <cp:lastModifiedBy>dell</cp:lastModifiedBy>
  <dcterms:created xsi:type="dcterms:W3CDTF">2023-10-11T11:31:00Z</dcterms:created>
  <dcterms:modified xsi:type="dcterms:W3CDTF">2025-01-05T07:44:56Z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B97A614D29B14E2CB40813D658E55EA3_13</vt:lpwstr>
  </property>
  <property fmtid="{D5CDD505-2E9C-101B-9397-08002B2CF9AE}" pid="3" name="KSOProductBuildVer">
    <vt:lpwstr>2052-12.1.0.19770</vt:lpwstr>
  </property>
</Properties>
</file>