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49"/>
  </bookViews>
  <sheets>
    <sheet name="汇总" sheetId="25" r:id="rId1"/>
    <sheet name="汇总 (2)" sheetId="55" state="hidden" r:id="rId2"/>
    <sheet name="汇总 (3)" sheetId="56" r:id="rId3"/>
    <sheet name="23.12月" sheetId="29" state="hidden" r:id="rId4"/>
    <sheet name="24.1月" sheetId="44" state="hidden" r:id="rId5"/>
    <sheet name="2月" sheetId="45" r:id="rId6"/>
    <sheet name="3月" sheetId="46" r:id="rId7"/>
    <sheet name="4月" sheetId="47" r:id="rId8"/>
    <sheet name="5月" sheetId="48" r:id="rId9"/>
    <sheet name="6月" sheetId="49" r:id="rId10"/>
    <sheet name="7月" sheetId="50" r:id="rId11"/>
    <sheet name="8月" sheetId="51" r:id="rId12"/>
    <sheet name="9月" sheetId="52" r:id="rId13"/>
    <sheet name="10月" sheetId="53" r:id="rId14"/>
    <sheet name="11月" sheetId="54" r:id="rId15"/>
    <sheet name="12月" sheetId="57" r:id="rId16"/>
  </sheets>
  <definedNames>
    <definedName name="_xlnm._FilterDatabase" localSheetId="3" hidden="1">'23.12月'!$A$1:$E$53</definedName>
    <definedName name="_xlnm._FilterDatabase" localSheetId="4" hidden="1">'24.1月'!$A$1:$E$85</definedName>
    <definedName name="_xlnm._FilterDatabase" localSheetId="5" hidden="1">'2月'!$A$1:$E$146</definedName>
    <definedName name="_xlnm._FilterDatabase" localSheetId="6" hidden="1">'3月'!$A$1:$E$293</definedName>
    <definedName name="_xlnm._FilterDatabase" localSheetId="7" hidden="1">'4月'!$A$1:$E$313</definedName>
    <definedName name="_xlnm._FilterDatabase" localSheetId="8" hidden="1">'5月'!$A$1:$E$345</definedName>
    <definedName name="_xlnm._FilterDatabase" localSheetId="9" hidden="1">'6月'!$A$1:$E$357</definedName>
    <definedName name="_xlnm._FilterDatabase" localSheetId="10" hidden="1">'7月'!$A$1:$E$376</definedName>
    <definedName name="_xlnm._FilterDatabase" localSheetId="11" hidden="1">'8月'!$A$1:$E$396</definedName>
    <definedName name="_xlnm._FilterDatabase" localSheetId="12" hidden="1">'9月'!$A$1:$E$420</definedName>
    <definedName name="_xlnm._FilterDatabase" localSheetId="13" hidden="1">'10月'!$A$1:$H$431</definedName>
    <definedName name="_xlnm._FilterDatabase" localSheetId="14" hidden="1">'11月'!$A$1:$H$433</definedName>
    <definedName name="_xlnm._FilterDatabase" localSheetId="15" hidden="1">'12月'!$A$1:$H$434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<sst xmlns="http://schemas.openxmlformats.org/spreadsheetml/2006/main" count="16395" uniqueCount="451">
  <si>
    <t>周期</t>
  </si>
  <si>
    <t>2024.10</t>
  </si>
  <si>
    <t>合计（元）</t>
  </si>
  <si>
    <t>结算金额</t>
  </si>
  <si>
    <t>龙湖冠寓-长沙大科城店</t>
  </si>
  <si>
    <t>结算周期</t>
  </si>
  <si>
    <t>2024.11</t>
  </si>
  <si>
    <t>2024.12</t>
  </si>
  <si>
    <t>项目</t>
  </si>
  <si>
    <t>操作日期</t>
  </si>
  <si>
    <t>操作类型</t>
  </si>
  <si>
    <t>用户名</t>
  </si>
  <si>
    <t>套餐类型</t>
  </si>
  <si>
    <t>本月计费时间</t>
  </si>
  <si>
    <t>本月使用天数</t>
  </si>
  <si>
    <t>需缴费金额</t>
  </si>
  <si>
    <t>门店代收</t>
  </si>
  <si>
    <t>GYDKC0731919</t>
  </si>
  <si>
    <t>龙湖冠寓-长期开通套餐100M</t>
  </si>
  <si>
    <t>GYDKC0731327</t>
  </si>
  <si>
    <t>GYDKC07311128</t>
  </si>
  <si>
    <t>GYDKC07311237</t>
  </si>
  <si>
    <t>GYDKC0731631</t>
  </si>
  <si>
    <t>GYDKC0731730</t>
  </si>
  <si>
    <t>GYDKC07311017</t>
  </si>
  <si>
    <t>GYDKC0731827</t>
  </si>
  <si>
    <t>GYDKC0731821</t>
  </si>
  <si>
    <t>GYDKC0731451</t>
  </si>
  <si>
    <t>GYDKC0731632</t>
  </si>
  <si>
    <t>GYDKC0731855</t>
  </si>
  <si>
    <t>GYDKC0731328</t>
  </si>
  <si>
    <t>GYDKC0731710</t>
  </si>
  <si>
    <t>GYDKC07311031</t>
  </si>
  <si>
    <t>GYDKC07311036</t>
  </si>
  <si>
    <t>GYDKC0731536</t>
  </si>
  <si>
    <t>GYDKC07311159</t>
  </si>
  <si>
    <t>GYDKC07311215</t>
  </si>
  <si>
    <t>GYDKC07311110</t>
  </si>
  <si>
    <t>GYDKC07311310</t>
  </si>
  <si>
    <t>GYDKC07311125</t>
  </si>
  <si>
    <t>GYDKC0731816</t>
  </si>
  <si>
    <t>GYDKC0731937</t>
  </si>
  <si>
    <t>GYDKC07311227</t>
  </si>
  <si>
    <t>GYDKC0731506</t>
  </si>
  <si>
    <t>GYDKC0731617</t>
  </si>
  <si>
    <t>GYDKC07311025</t>
  </si>
  <si>
    <t>GYDKC07311009</t>
  </si>
  <si>
    <t>GYDKC0731903</t>
  </si>
  <si>
    <t>GYDKC07311221</t>
  </si>
  <si>
    <t>GYDKC0731802</t>
  </si>
  <si>
    <t>GYDKC0731303</t>
  </si>
  <si>
    <t>GYDKC07311212</t>
  </si>
  <si>
    <t>GYDKC0731439</t>
  </si>
  <si>
    <t>GYDKC07311039</t>
  </si>
  <si>
    <t>GYDKC07311357</t>
  </si>
  <si>
    <t>GYDKC0731823</t>
  </si>
  <si>
    <t>GYDKC0731537</t>
  </si>
  <si>
    <t>GYDKC07311127</t>
  </si>
  <si>
    <t>GYDKC0731518</t>
  </si>
  <si>
    <t>GYDKC07311222</t>
  </si>
  <si>
    <t>GYDKC0731732</t>
  </si>
  <si>
    <t>GYDKC07311219</t>
  </si>
  <si>
    <t>GYDKC07311116</t>
  </si>
  <si>
    <t>GYDKC0731452</t>
  </si>
  <si>
    <t>GYDKC07311233</t>
  </si>
  <si>
    <t>GYDKC07311023</t>
  </si>
  <si>
    <t>GYDKC0731859</t>
  </si>
  <si>
    <t>GYDKC0731421</t>
  </si>
  <si>
    <t>GYDKC0731317</t>
  </si>
  <si>
    <t>GYDKC0731325</t>
  </si>
  <si>
    <t>GYDKC0731532</t>
  </si>
  <si>
    <t>GYDKC0731511</t>
  </si>
  <si>
    <t>GYDKC0731630</t>
  </si>
  <si>
    <t>GYDKC0731612</t>
  </si>
  <si>
    <t>GYDKC0731530</t>
  </si>
  <si>
    <t>GYDKC07311032</t>
  </si>
  <si>
    <t>GYDKC07311337</t>
  </si>
  <si>
    <t>GYDKC07311308</t>
  </si>
  <si>
    <t>GYDKC0731950</t>
  </si>
  <si>
    <t>GYDKC07311106</t>
  </si>
  <si>
    <t>GYDKC07311302</t>
  </si>
  <si>
    <t>GYDKC07311252</t>
  </si>
  <si>
    <t>GYDKC0731917</t>
  </si>
  <si>
    <t>GYDKC0731920</t>
  </si>
  <si>
    <t>GYDKC07311306</t>
  </si>
  <si>
    <t>GYDKC0731306</t>
  </si>
  <si>
    <t>GYDKC07311150</t>
  </si>
  <si>
    <t>GYDKC0731523</t>
  </si>
  <si>
    <t>GYDKC07311316</t>
  </si>
  <si>
    <t>GYDKC0731502</t>
  </si>
  <si>
    <t>GYDKC0731653</t>
  </si>
  <si>
    <t>GYDKC0731830</t>
  </si>
  <si>
    <t>GYDKC0731503</t>
  </si>
  <si>
    <t>GYDKC07311205</t>
  </si>
  <si>
    <t>GYDKC0731818</t>
  </si>
  <si>
    <t>GYDKC0731951</t>
  </si>
  <si>
    <t>GYDKC07311033</t>
  </si>
  <si>
    <t>GYDKC0731309</t>
  </si>
  <si>
    <t>GYDKC0731702</t>
  </si>
  <si>
    <t>GYDKC07311111</t>
  </si>
  <si>
    <t>GYDKC0731805</t>
  </si>
  <si>
    <t>GYDKC0731835</t>
  </si>
  <si>
    <t>GYDKC0731915</t>
  </si>
  <si>
    <t>GYDKC0731756</t>
  </si>
  <si>
    <t>GYDKC0731526</t>
  </si>
  <si>
    <t>GYDKC0731807</t>
  </si>
  <si>
    <t>GYDKC0731757</t>
  </si>
  <si>
    <t>GYDKC07311251</t>
  </si>
  <si>
    <t>GYDKC0731936</t>
  </si>
  <si>
    <t>GYDKC0731651</t>
  </si>
  <si>
    <t>GYDKC0731959</t>
  </si>
  <si>
    <t>GYDKC0731726</t>
  </si>
  <si>
    <t>GYDKC0731627</t>
  </si>
  <si>
    <t>GYDKC0731853</t>
  </si>
  <si>
    <t>GYDKC0731753</t>
  </si>
  <si>
    <t>GYDKC07311037</t>
  </si>
  <si>
    <t>GYDKC0731926</t>
  </si>
  <si>
    <t>GYDKC0731501</t>
  </si>
  <si>
    <t>GYDKC07311003</t>
  </si>
  <si>
    <t>GYDKC07311255</t>
  </si>
  <si>
    <t>GYDKC0731908</t>
  </si>
  <si>
    <t>GYDKC07311325</t>
  </si>
  <si>
    <t>GYDKC07311333</t>
  </si>
  <si>
    <t>GYDKC0731623</t>
  </si>
  <si>
    <t>GYDKC07311323</t>
  </si>
  <si>
    <t>GYDKC0731650</t>
  </si>
  <si>
    <t>GYDKC07311053</t>
  </si>
  <si>
    <t>GYDKC0731858</t>
  </si>
  <si>
    <t>GYDKC0731517</t>
  </si>
  <si>
    <t>GYDKC0731929</t>
  </si>
  <si>
    <t>GYDKC0731558</t>
  </si>
  <si>
    <t>GYDKC07311321</t>
  </si>
  <si>
    <t>GYDKC0731737</t>
  </si>
  <si>
    <t>GYDKC0731601</t>
  </si>
  <si>
    <t>GYDKC07311208</t>
  </si>
  <si>
    <t>GYDKC0731939</t>
  </si>
  <si>
    <t>GYDKC0731608</t>
  </si>
  <si>
    <t>GYDKC0731907</t>
  </si>
  <si>
    <t>GYDKC07311350</t>
  </si>
  <si>
    <t>GYDKC0731829</t>
  </si>
  <si>
    <t>GYDKC07311231</t>
  </si>
  <si>
    <t>GYDKC0731316</t>
  </si>
  <si>
    <t>GYDKC0731956</t>
  </si>
  <si>
    <t>GYDKC07311119</t>
  </si>
  <si>
    <t>GYDKC0731411</t>
  </si>
  <si>
    <t>GYDKC07311019</t>
  </si>
  <si>
    <t>GYDKC07311201</t>
  </si>
  <si>
    <t>GYDKC0731407</t>
  </si>
  <si>
    <t>GYDKC0731719</t>
  </si>
  <si>
    <t>GYDKC0731406</t>
  </si>
  <si>
    <t>GYDKC07311112</t>
  </si>
  <si>
    <t>GYDKC07311010</t>
  </si>
  <si>
    <t>GYDKC0731308</t>
  </si>
  <si>
    <t>GYDKC07311305</t>
  </si>
  <si>
    <t>GYDKC07311050</t>
  </si>
  <si>
    <t>GYDKC07311158</t>
  </si>
  <si>
    <t>GYDKC0731311</t>
  </si>
  <si>
    <t>GYDKC0731539</t>
  </si>
  <si>
    <t>GYDKC0731453</t>
  </si>
  <si>
    <t>GYDKC07311001</t>
  </si>
  <si>
    <t>GYDKC07311327</t>
  </si>
  <si>
    <t>GYDKC07311118</t>
  </si>
  <si>
    <t>GYDKC07311105</t>
  </si>
  <si>
    <t>GYDKC07311328</t>
  </si>
  <si>
    <t>GYDKC0731535</t>
  </si>
  <si>
    <t>GYDKC07311121</t>
  </si>
  <si>
    <t>GYDKC0731957</t>
  </si>
  <si>
    <t>GYDKC0731828</t>
  </si>
  <si>
    <t>GYDKC0731725</t>
  </si>
  <si>
    <t>GYDKC0731323</t>
  </si>
  <si>
    <t>GYDKC07311137</t>
  </si>
  <si>
    <t>GYDKC0731658</t>
  </si>
  <si>
    <t>GYDKC07311329</t>
  </si>
  <si>
    <t>GYDKC0731427</t>
  </si>
  <si>
    <t>GYDKC0731415</t>
  </si>
  <si>
    <t>GYDKC0731318</t>
  </si>
  <si>
    <t>GYDKC07311126</t>
  </si>
  <si>
    <t>GYDKC0731856</t>
  </si>
  <si>
    <t>GYDKC07311012</t>
  </si>
  <si>
    <t>GYDKC07311320</t>
  </si>
  <si>
    <t>GYDKC07311055</t>
  </si>
  <si>
    <t>GYDKC0731851</t>
  </si>
  <si>
    <t>GYDKC0731833</t>
  </si>
  <si>
    <t>GYDKC0731528</t>
  </si>
  <si>
    <t>GYDKC0731527</t>
  </si>
  <si>
    <t>GYDKC0731911</t>
  </si>
  <si>
    <t>GYDKC0731401</t>
  </si>
  <si>
    <t>GYDKC0731902</t>
  </si>
  <si>
    <t>GYDKC07311156</t>
  </si>
  <si>
    <t>GYDKC07311322</t>
  </si>
  <si>
    <t>GYDKC0731332</t>
  </si>
  <si>
    <t>GYDKC07311052</t>
  </si>
  <si>
    <t>GYDKC0731815</t>
  </si>
  <si>
    <t>GYDKC07311355</t>
  </si>
  <si>
    <t>GYDKC07311353</t>
  </si>
  <si>
    <t>GYDKC07311351</t>
  </si>
  <si>
    <t>GYDKC07311258</t>
  </si>
  <si>
    <t>GYDKC07311356</t>
  </si>
  <si>
    <t>GYDKC07311352</t>
  </si>
  <si>
    <t>GYDKC0731910</t>
  </si>
  <si>
    <t>GYDKC07311229</t>
  </si>
  <si>
    <t>GYDKC07311223</t>
  </si>
  <si>
    <t>GYDKC0731923</t>
  </si>
  <si>
    <t>GYDKC07311210</t>
  </si>
  <si>
    <t>GYDKC07311207</t>
  </si>
  <si>
    <t>GYDKC07311235</t>
  </si>
  <si>
    <t>GYDKC07311135</t>
  </si>
  <si>
    <t>GYDKC07311228</t>
  </si>
  <si>
    <t>GYDKC07311133</t>
  </si>
  <si>
    <t>GYDKC07311220</t>
  </si>
  <si>
    <t>GYDKC07311115</t>
  </si>
  <si>
    <t>GYDKC0731831</t>
  </si>
  <si>
    <t>GYDKC0731852</t>
  </si>
  <si>
    <t>GYDKC07311136</t>
  </si>
  <si>
    <t>GYDKC07311021</t>
  </si>
  <si>
    <t>GYDKC07311016</t>
  </si>
  <si>
    <t>GYDKC07311103</t>
  </si>
  <si>
    <t>GYDKC07311059</t>
  </si>
  <si>
    <t>GYDKC07311007</t>
  </si>
  <si>
    <t>GYDKC07311005</t>
  </si>
  <si>
    <t>GYDKC0731952</t>
  </si>
  <si>
    <t>GYDKC07311028</t>
  </si>
  <si>
    <t>GYDKC0731925</t>
  </si>
  <si>
    <t>GYDKC0731916</t>
  </si>
  <si>
    <t>GYDKC0731935</t>
  </si>
  <si>
    <t>GYDKC0731931</t>
  </si>
  <si>
    <t>GYDKC0731928</t>
  </si>
  <si>
    <t>GYDKC0731906</t>
  </si>
  <si>
    <t>GYDKC0731826</t>
  </si>
  <si>
    <t>GYDKC0731850</t>
  </si>
  <si>
    <t>GYDKC0731832</t>
  </si>
  <si>
    <t>GYDKC0731806</t>
  </si>
  <si>
    <t>GYDKC0731810</t>
  </si>
  <si>
    <t>GYDKC0731809</t>
  </si>
  <si>
    <t>GYDKC0731729</t>
  </si>
  <si>
    <t>GYDKC0731727</t>
  </si>
  <si>
    <t>GYDKC0731801</t>
  </si>
  <si>
    <t>GYDKC0731759</t>
  </si>
  <si>
    <t>GYDKC0731721</t>
  </si>
  <si>
    <t>GYDKC0731755</t>
  </si>
  <si>
    <t>GYDKC0731716</t>
  </si>
  <si>
    <t>GYDKC0731751</t>
  </si>
  <si>
    <t>GYDKC0731712</t>
  </si>
  <si>
    <t>GYDKC0731733</t>
  </si>
  <si>
    <t>GYDKC0731728</t>
  </si>
  <si>
    <t>GYDKC0731715</t>
  </si>
  <si>
    <t>GYDKC0731635</t>
  </si>
  <si>
    <t>GYDKC0731611</t>
  </si>
  <si>
    <t>GYDKC0731556</t>
  </si>
  <si>
    <t>GYDKC0731552</t>
  </si>
  <si>
    <t>GYDKC0731607</t>
  </si>
  <si>
    <t>GYDKC0731550</t>
  </si>
  <si>
    <t>GYDKC0731603</t>
  </si>
  <si>
    <t>GYDKC0731525</t>
  </si>
  <si>
    <t>GYDKC0731512</t>
  </si>
  <si>
    <t>GYDKC0731510</t>
  </si>
  <si>
    <t>GYDKC0731507</t>
  </si>
  <si>
    <t>GYDKC0731522</t>
  </si>
  <si>
    <t>GYDKC0731519</t>
  </si>
  <si>
    <t>GYDKC0731459</t>
  </si>
  <si>
    <t>GYDKC0731515</t>
  </si>
  <si>
    <t>GYDKC0731435</t>
  </si>
  <si>
    <t>GYDKC0731450</t>
  </si>
  <si>
    <t>GYDKC0731431</t>
  </si>
  <si>
    <t>GYDKC0731428</t>
  </si>
  <si>
    <t>GYDKC0731430</t>
  </si>
  <si>
    <t>GYDKC0731422</t>
  </si>
  <si>
    <t>GYDKC0731425</t>
  </si>
  <si>
    <t>GYDKC0731423</t>
  </si>
  <si>
    <t>GYDKC0731410</t>
  </si>
  <si>
    <t>GYDKC0731409</t>
  </si>
  <si>
    <t>GYDKC0731405</t>
  </si>
  <si>
    <t>GYDKC0731321</t>
  </si>
  <si>
    <t>GYDKC0731326</t>
  </si>
  <si>
    <t>GYDKC0731319</t>
  </si>
  <si>
    <t>GYDKC0731315</t>
  </si>
  <si>
    <t>GYDKC0731305</t>
  </si>
  <si>
    <t>GYDKC0731301</t>
  </si>
  <si>
    <t>GYDKC07311236</t>
  </si>
  <si>
    <t>GYDKC0731529</t>
  </si>
  <si>
    <t>GYDKC07311319</t>
  </si>
  <si>
    <t>GYDKC07311335</t>
  </si>
  <si>
    <t>GYDKC0731639</t>
  </si>
  <si>
    <t>GYDKC0731509</t>
  </si>
  <si>
    <t>GYDKC0731625</t>
  </si>
  <si>
    <t>GYDKC0731717</t>
  </si>
  <si>
    <t>GYDKC0731520</t>
  </si>
  <si>
    <t>GYDKC0731655</t>
  </si>
  <si>
    <t>GYDKC0731817</t>
  </si>
  <si>
    <t>GYDKC0731619</t>
  </si>
  <si>
    <t>GYDKC0731930</t>
  </si>
  <si>
    <t>GYDKC0731628</t>
  </si>
  <si>
    <t>GYDKC0731417</t>
  </si>
  <si>
    <t>GYDKC0731420</t>
  </si>
  <si>
    <t>GYDKC07311358</t>
  </si>
  <si>
    <t>GYDKC0731618</t>
  </si>
  <si>
    <t>GYDKC07311211</t>
  </si>
  <si>
    <t>GYDKC07311309</t>
  </si>
  <si>
    <t>GYDKC0731652</t>
  </si>
  <si>
    <t>GYDKC07311218</t>
  </si>
  <si>
    <t>GYDKC0731329</t>
  </si>
  <si>
    <t>GYDKC0731722</t>
  </si>
  <si>
    <t>GYDKC0731703</t>
  </si>
  <si>
    <t>GYDKC07311101</t>
  </si>
  <si>
    <t>GYDKC07311157</t>
  </si>
  <si>
    <t>GYDKC0731708</t>
  </si>
  <si>
    <t>GYDKC0731731</t>
  </si>
  <si>
    <t>GYDKC0731837</t>
  </si>
  <si>
    <t>GYDKC07311002</t>
  </si>
  <si>
    <t>GYDKC07311058</t>
  </si>
  <si>
    <t>GYDKC07311311</t>
  </si>
  <si>
    <t>GYDKC07311257</t>
  </si>
  <si>
    <t>GYDKC0731656</t>
  </si>
  <si>
    <t>GYDKC07311307</t>
  </si>
  <si>
    <t>GYDKC07311006</t>
  </si>
  <si>
    <t>GYDKC07311331</t>
  </si>
  <si>
    <t>GYDKC0731836</t>
  </si>
  <si>
    <t>GYDKC0731812</t>
  </si>
  <si>
    <t>GYDKC07311259</t>
  </si>
  <si>
    <t>GYDKC07311011</t>
  </si>
  <si>
    <t>GYDKC07311330</t>
  </si>
  <si>
    <t>GYDKC0731927</t>
  </si>
  <si>
    <t>GYDKC0731616</t>
  </si>
  <si>
    <t>GYDKC07311217</t>
  </si>
  <si>
    <t>GYDKC0731637</t>
  </si>
  <si>
    <t>GYDKC07311008</t>
  </si>
  <si>
    <t>GYDKC07311107</t>
  </si>
  <si>
    <t>GYDKC07311035</t>
  </si>
  <si>
    <t>GYDKC07311027</t>
  </si>
  <si>
    <t>GYDKC0731436</t>
  </si>
  <si>
    <t>GYDKC0731839</t>
  </si>
  <si>
    <t>GYDKC0731551</t>
  </si>
  <si>
    <t>GYDKC0731912</t>
  </si>
  <si>
    <t>GYDKC07311256</t>
  </si>
  <si>
    <t>GYDKC0731709</t>
  </si>
  <si>
    <t>GYDKC07311206</t>
  </si>
  <si>
    <t>GYDKC0731705</t>
  </si>
  <si>
    <t>GYDKC0731857</t>
  </si>
  <si>
    <t>GYDKC0731456</t>
  </si>
  <si>
    <t>GYDKC0731455</t>
  </si>
  <si>
    <t>GYDKC0731918</t>
  </si>
  <si>
    <t>GYDKC07311225</t>
  </si>
  <si>
    <t>GYDKC0731429</t>
  </si>
  <si>
    <t>GYDKC0731508</t>
  </si>
  <si>
    <t>GYDKC0731557</t>
  </si>
  <si>
    <t>GYDKC07311129</t>
  </si>
  <si>
    <t>GYDKC0731437</t>
  </si>
  <si>
    <t>GYDKC0731531</t>
  </si>
  <si>
    <t>GYDKC0731412</t>
  </si>
  <si>
    <t>GYDKC0731621</t>
  </si>
  <si>
    <t>GYDKC0731739</t>
  </si>
  <si>
    <t>GYDKC07311318</t>
  </si>
  <si>
    <t>GYDKC0731750</t>
  </si>
  <si>
    <t>GYDKC0731953</t>
  </si>
  <si>
    <t>GYDKC07311336</t>
  </si>
  <si>
    <t>GYDKC07311130</t>
  </si>
  <si>
    <t>GYDKC0731901</t>
  </si>
  <si>
    <t>GYDKC0731416</t>
  </si>
  <si>
    <t>GYDKC0731320</t>
  </si>
  <si>
    <t>GYDKC0731718</t>
  </si>
  <si>
    <t>GYDKC0731701</t>
  </si>
  <si>
    <t>GYDKC0731659</t>
  </si>
  <si>
    <t>GYDKC0731615</t>
  </si>
  <si>
    <t>GYDKC0731602</t>
  </si>
  <si>
    <t>GYDKC07311332</t>
  </si>
  <si>
    <t>GYDKC0731609</t>
  </si>
  <si>
    <t>GYDKC0731419</t>
  </si>
  <si>
    <t>GYDKC0731330</t>
  </si>
  <si>
    <t>GYDKC0731605</t>
  </si>
  <si>
    <t>GYDKC07311226</t>
  </si>
  <si>
    <t>GYDKC07311018</t>
  </si>
  <si>
    <t>GYDKC0731620</t>
  </si>
  <si>
    <t>GYDKC0731312</t>
  </si>
  <si>
    <t>GYDKC0731516</t>
  </si>
  <si>
    <t>GYDKC07311203</t>
  </si>
  <si>
    <t>GYDKC0731418</t>
  </si>
  <si>
    <t>GYDKC0731433</t>
  </si>
  <si>
    <t>GYDKC07311202</t>
  </si>
  <si>
    <t>GYDKC0731822</t>
  </si>
  <si>
    <t>GYDKC0731626</t>
  </si>
  <si>
    <t>GYDKC0731811</t>
  </si>
  <si>
    <t>GYDKC0731458</t>
  </si>
  <si>
    <t>GYDKC0731958</t>
  </si>
  <si>
    <t>GYDKC07311250</t>
  </si>
  <si>
    <t>GYDKC0731711</t>
  </si>
  <si>
    <t>GYDKC07311108</t>
  </si>
  <si>
    <t>GYDKC07311301</t>
  </si>
  <si>
    <t>GYDKC0731758</t>
  </si>
  <si>
    <t>GYDKC0731723</t>
  </si>
  <si>
    <t>GYDKC0731426</t>
  </si>
  <si>
    <t>GYDKC0731820</t>
  </si>
  <si>
    <t>GYDKC07311209</t>
  </si>
  <si>
    <t>GYDKC07311139</t>
  </si>
  <si>
    <t>GYDKC0731403</t>
  </si>
  <si>
    <t>GYDKC0731735</t>
  </si>
  <si>
    <t>GYDKC07311155</t>
  </si>
  <si>
    <t>GYDKC0731921</t>
  </si>
  <si>
    <t>GYDKC07311102</t>
  </si>
  <si>
    <t>GYDKC0731402</t>
  </si>
  <si>
    <t>GYDKC0731610</t>
  </si>
  <si>
    <t>GYDKC07311303</t>
  </si>
  <si>
    <t>GYDKC07311029</t>
  </si>
  <si>
    <t>GYDKC07311339</t>
  </si>
  <si>
    <t>GYDKC0731629</t>
  </si>
  <si>
    <t>GYDKC0731825</t>
  </si>
  <si>
    <t>GYDKC07311117</t>
  </si>
  <si>
    <t>GYDKC07311315</t>
  </si>
  <si>
    <t>GYDKC07311239</t>
  </si>
  <si>
    <t>GYDKC07311253</t>
  </si>
  <si>
    <t>GYDKC07311109</t>
  </si>
  <si>
    <t>GYDKC07311030</t>
  </si>
  <si>
    <t>GYDKC07311312</t>
  </si>
  <si>
    <t>GYDKC07311132</t>
  </si>
  <si>
    <t>GYDKC0731803</t>
  </si>
  <si>
    <t>GYDKC0731657</t>
  </si>
  <si>
    <t>GYDKC07311026</t>
  </si>
  <si>
    <t>GYDKC07311216</t>
  </si>
  <si>
    <t>GYDKC07311057</t>
  </si>
  <si>
    <t>GYDKC0731633</t>
  </si>
  <si>
    <t>GYDKC0731706</t>
  </si>
  <si>
    <t>GYDKC0731505</t>
  </si>
  <si>
    <t>GYDKC0731322</t>
  </si>
  <si>
    <t>GYDKC0731909</t>
  </si>
  <si>
    <t>GYDKC07311326</t>
  </si>
  <si>
    <t>GYDKC07311120</t>
  </si>
  <si>
    <t>GYDKC0731720</t>
  </si>
  <si>
    <t>GYDKC07311015</t>
  </si>
  <si>
    <t>GYDKC07311152</t>
  </si>
  <si>
    <t>GYDKC07311151</t>
  </si>
  <si>
    <t>GYDKC07311056</t>
  </si>
  <si>
    <t>GYDKC0731808</t>
  </si>
  <si>
    <t>GYDKC0731533</t>
  </si>
  <si>
    <t>GYDKC0731307</t>
  </si>
  <si>
    <t>GYDKC07311317</t>
  </si>
  <si>
    <t>GYDKC07311230</t>
  </si>
  <si>
    <t>GYDKC07311051</t>
  </si>
  <si>
    <t>GYDKC0731408</t>
  </si>
  <si>
    <t>GYDKC07311022</t>
  </si>
  <si>
    <t>GYDKC0731310</t>
  </si>
  <si>
    <t>GYDKC07311020</t>
  </si>
  <si>
    <t>GYDKC0731555</t>
  </si>
  <si>
    <t>GYDKC0731955</t>
  </si>
  <si>
    <t>GYDKC0731521</t>
  </si>
  <si>
    <t>GYDKC0731819</t>
  </si>
  <si>
    <t>GYDKC07311153</t>
  </si>
  <si>
    <t>GYDKC0731302</t>
  </si>
  <si>
    <t>GYDKC0731922</t>
  </si>
  <si>
    <t>GYDKC0731933</t>
  </si>
  <si>
    <t>GYDKC07311359</t>
  </si>
  <si>
    <t>GYDKC0731905</t>
  </si>
  <si>
    <t>GYDKC0731553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</si>
</sst>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2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J10" sqref="J10"/>
    </sheetView>
  </sheetViews>
  <sheetFormatPr defaultColWidth="9.14285714285714" defaultRowHeight="13.5" outlineLevelRow="1"/>
  <cols>
    <col min="1" max="1" width="9.71428571428571" style="13" customWidth="1"/>
    <col min="2" max="15" width="9.71428571428571" style="14" customWidth="1"/>
    <col min="16" max="16" width="10.7142857142857" style="13"/>
    <col min="17" max="16384" width="9.14285714285714" style="13"/>
  </cols>
  <sheetData>
    <row r="1" s="11" customFormat="1" ht="28" customHeight="1" spans="1:15">
      <c r="A1" s="11" t="s">
        <v>0</v>
      </c>
      <c r="B1" s="11">
        <v>2023.12</v>
      </c>
      <c r="C1" s="11">
        <v>2024.1</v>
      </c>
      <c r="D1" s="11">
        <v>2024.2</v>
      </c>
      <c r="E1" s="11">
        <v>2024.3</v>
      </c>
      <c r="F1" s="11">
        <v>2024.4</v>
      </c>
      <c r="G1" s="11">
        <v>2024.5</v>
      </c>
      <c r="H1" s="11">
        <v>2024.6</v>
      </c>
      <c r="I1" s="11">
        <v>2024.7</v>
      </c>
      <c r="J1" s="11">
        <v>2024.8</v>
      </c>
      <c r="K1" s="11">
        <v>2024.9</v>
      </c>
      <c r="L1" s="11" t="s">
        <v>1</v>
      </c>
      <c r="M1" s="11">
        <v>2024.11</v>
      </c>
      <c r="N1" s="21">
        <v>2024.12</v>
      </c>
      <c r="O1" s="11" t="s">
        <v>2</v>
      </c>
    </row>
    <row r="2" s="12" customFormat="1" ht="28" customHeight="1" spans="1:15">
      <c r="A2" s="12" t="s">
        <v>3</v>
      </c>
      <c r="B2" s="20">
        <v>446.516129</v>
      </c>
      <c r="C2" s="20">
        <v>1276.83871</v>
      </c>
      <c r="D2" s="20">
        <v>1785.724138</v>
      </c>
      <c r="E2" s="20">
        <v>4488.967742</v>
      </c>
      <c r="F2" s="20">
        <v>5451</v>
      </c>
      <c r="G2" s="20">
        <v>5930.709677</v>
      </c>
      <c r="H2" s="20">
        <v>6262.8</v>
      </c>
      <c r="I2" s="20">
        <v>6592.645161</v>
      </c>
      <c r="J2" s="20">
        <v>6872.51612903226</v>
      </c>
      <c r="K2" s="20">
        <v>7351.2</v>
      </c>
      <c r="L2" s="20">
        <v>7632</v>
      </c>
      <c r="M2" s="20">
        <v>7762.2</v>
      </c>
      <c r="N2" s="20">
        <v>7777.74193548387</v>
      </c>
      <c r="O2" s="20">
        <f>SUM(B2:N2)</f>
        <v>69630.8596215161</v>
      </c>
    </row>
  </sheetData>
  <pageMargins left="0.75" right="0.75" top="1" bottom="1" header="0.5" footer="0.5"/>
  <headerFooter/>
  <ignoredErrors>
    <ignoredError sqref="L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7"/>
  <sheetViews>
    <sheetView topLeftCell="A328" workbookViewId="0">
      <selection activeCell="J349" sqref="J349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45444</v>
      </c>
      <c r="G2" s="7">
        <f t="shared" ref="G2:G65" si="0">DATEDIF(F2,"2024/6/30","D")+1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45444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45444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45444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45444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45444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45444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45444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45444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45444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45444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45444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45444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45444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45444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45444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45444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45444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45444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45444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45444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45444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45444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45444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45444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45444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45444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45444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45444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45444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45444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45444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45444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45444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45444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45444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45444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45444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45444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45444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45444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45444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45444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45444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45444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45444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45444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45444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45444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45444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45444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45444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45444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45444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45444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45444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45444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45444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45444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45444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45444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45444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45444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45444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45444</v>
      </c>
      <c r="G66" s="7">
        <f t="shared" ref="G66:G129" si="2">DATEDIF(F66,"2024/6/30","D")+1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45444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45444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45444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45444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45444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45444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45444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45444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45444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45444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45444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45444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45444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45444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45444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45444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45444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45444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45444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45444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45444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45444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45444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45444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45444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45444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45444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45444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45444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45444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45444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45444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45444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45444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45444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45444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45444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45444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45444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45444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45444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45444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45444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45444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45444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45444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45444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45444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45444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45444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45444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45444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45444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45444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45444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45444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45444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45444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45444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45444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45444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45444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45444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45444</v>
      </c>
      <c r="G130" s="7">
        <f t="shared" ref="G130:G193" si="4">DATEDIF(F130,"2024/6/30","D")+1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45444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45444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45444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45444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45444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45444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45444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45444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45444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45444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45444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45444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45444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45444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45444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45444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45444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45444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45444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45444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45444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45444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45444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45444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45444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45444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45444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45444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45444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45444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45444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45444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45444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45444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45444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45444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45444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45444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45444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45444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45444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45444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45444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45444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45444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45444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45444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45444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45444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45444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45444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45444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45444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45444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45444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45444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45444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45444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45444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45444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45444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45444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45444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45444</v>
      </c>
      <c r="G194" s="7">
        <f t="shared" ref="G194:G257" si="6">DATEDIF(F194,"2024/6/30","D")+1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45444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45444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45444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45444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45444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45444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45444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45444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45444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45444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45444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45444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45444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45444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45444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45444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45444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45444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45444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45444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45444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45444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45444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45444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45444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45444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45444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45444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45444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45444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45444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45444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45444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45444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45444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45444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45444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45444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45444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45444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45444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45444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45444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45444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45444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45444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45444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45444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45444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45444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45444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45444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45444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45444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45444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45444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45444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45444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45444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45444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45444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45444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45444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45444</v>
      </c>
      <c r="G258" s="7">
        <f t="shared" ref="G258:G321" si="8">DATEDIF(F258,"2024/6/30","D")+1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45444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45444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45444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45444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45444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45444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45444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45444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45444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45444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45444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45444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45444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45444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45444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45444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45444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45444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45444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45444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45444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45444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45444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45444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45444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45444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45444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45444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45444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45444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45444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45444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45444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45444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45444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45444</v>
      </c>
      <c r="G294" s="7">
        <f t="shared" si="8"/>
        <v>30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45444</v>
      </c>
      <c r="G295" s="7">
        <f t="shared" si="8"/>
        <v>30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45444</v>
      </c>
      <c r="G296" s="7">
        <f t="shared" si="8"/>
        <v>30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45444</v>
      </c>
      <c r="G297" s="7">
        <f t="shared" si="8"/>
        <v>30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45444</v>
      </c>
      <c r="G298" s="7">
        <f t="shared" si="8"/>
        <v>30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45444</v>
      </c>
      <c r="G299" s="7">
        <f t="shared" si="8"/>
        <v>30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45444</v>
      </c>
      <c r="G300" s="7">
        <f t="shared" si="8"/>
        <v>30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45444</v>
      </c>
      <c r="G301" s="7">
        <f t="shared" si="8"/>
        <v>30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45444</v>
      </c>
      <c r="G302" s="7">
        <f t="shared" si="8"/>
        <v>30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45444</v>
      </c>
      <c r="G303" s="7">
        <f t="shared" si="8"/>
        <v>30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45444</v>
      </c>
      <c r="G304" s="7">
        <f t="shared" si="8"/>
        <v>30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45444</v>
      </c>
      <c r="G305" s="7">
        <f t="shared" si="8"/>
        <v>30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45444</v>
      </c>
      <c r="G306" s="7">
        <f t="shared" si="8"/>
        <v>30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45444</v>
      </c>
      <c r="G307" s="7">
        <f t="shared" si="8"/>
        <v>30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45444</v>
      </c>
      <c r="G308" s="7">
        <f t="shared" si="8"/>
        <v>30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45444</v>
      </c>
      <c r="G309" s="7">
        <f t="shared" si="8"/>
        <v>30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45444</v>
      </c>
      <c r="G310" s="7">
        <f t="shared" si="8"/>
        <v>30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45444</v>
      </c>
      <c r="G311" s="7">
        <f t="shared" si="8"/>
        <v>30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45444</v>
      </c>
      <c r="G312" s="7">
        <f t="shared" si="8"/>
        <v>30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45444</v>
      </c>
      <c r="G313" s="7">
        <f t="shared" si="8"/>
        <v>30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45444</v>
      </c>
      <c r="G314" s="7">
        <f t="shared" si="8"/>
        <v>30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45444</v>
      </c>
      <c r="G315" s="7">
        <f t="shared" si="8"/>
        <v>30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45444</v>
      </c>
      <c r="G316" s="7">
        <f t="shared" si="8"/>
        <v>30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45444</v>
      </c>
      <c r="G317" s="7">
        <f t="shared" si="8"/>
        <v>30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45444</v>
      </c>
      <c r="G318" s="7">
        <f t="shared" si="8"/>
        <v>30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45444</v>
      </c>
      <c r="G319" s="7">
        <f t="shared" si="8"/>
        <v>30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45444</v>
      </c>
      <c r="G320" s="7">
        <f t="shared" si="8"/>
        <v>30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45444</v>
      </c>
      <c r="G321" s="7">
        <f t="shared" si="8"/>
        <v>30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45444</v>
      </c>
      <c r="G322" s="7">
        <f t="shared" ref="G322:G357" si="10">DATEDIF(F322,"2024/6/30","D")+1</f>
        <v>30</v>
      </c>
      <c r="H322" s="8">
        <f t="shared" ref="H322:H357" si="11">18/30*G322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45444</v>
      </c>
      <c r="G323" s="7">
        <f t="shared" si="10"/>
        <v>30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45444</v>
      </c>
      <c r="G324" s="7">
        <f t="shared" si="10"/>
        <v>30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45444</v>
      </c>
      <c r="G325" s="7">
        <f t="shared" si="10"/>
        <v>30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45444</v>
      </c>
      <c r="G326" s="7">
        <f t="shared" si="10"/>
        <v>30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45444</v>
      </c>
      <c r="G327" s="7">
        <f t="shared" si="10"/>
        <v>30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45444</v>
      </c>
      <c r="G328" s="7">
        <f t="shared" si="10"/>
        <v>30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45444</v>
      </c>
      <c r="G329" s="7">
        <f t="shared" si="10"/>
        <v>30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45444</v>
      </c>
      <c r="G330" s="7">
        <f t="shared" si="10"/>
        <v>30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45444</v>
      </c>
      <c r="G331" s="7">
        <f t="shared" si="10"/>
        <v>30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45444</v>
      </c>
      <c r="G332" s="7">
        <f t="shared" si="10"/>
        <v>30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45444</v>
      </c>
      <c r="G333" s="7">
        <f t="shared" si="10"/>
        <v>30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45444</v>
      </c>
      <c r="G334" s="7">
        <f t="shared" si="10"/>
        <v>30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45444</v>
      </c>
      <c r="G335" s="7">
        <f t="shared" si="10"/>
        <v>30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45444</v>
      </c>
      <c r="G336" s="7">
        <f t="shared" si="10"/>
        <v>30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45444</v>
      </c>
      <c r="G337" s="7">
        <f t="shared" si="10"/>
        <v>30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45444</v>
      </c>
      <c r="G338" s="7">
        <f t="shared" si="10"/>
        <v>30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45444</v>
      </c>
      <c r="G339" s="7">
        <f t="shared" si="10"/>
        <v>30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45444</v>
      </c>
      <c r="G340" s="7">
        <f t="shared" si="10"/>
        <v>30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45444</v>
      </c>
      <c r="G341" s="7">
        <f t="shared" si="10"/>
        <v>30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45444</v>
      </c>
      <c r="G342" s="7">
        <f t="shared" si="10"/>
        <v>30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45444</v>
      </c>
      <c r="G343" s="7">
        <f t="shared" si="10"/>
        <v>30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45444</v>
      </c>
      <c r="G344" s="7">
        <f t="shared" si="10"/>
        <v>30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45444</v>
      </c>
      <c r="G345" s="7">
        <f t="shared" si="10"/>
        <v>30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45446.8247222222</v>
      </c>
      <c r="G346" s="7">
        <f t="shared" si="10"/>
        <v>28</v>
      </c>
      <c r="H346" s="8">
        <f t="shared" si="11"/>
        <v>16.8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45452.621712963</v>
      </c>
      <c r="G347" s="7">
        <f t="shared" si="10"/>
        <v>22</v>
      </c>
      <c r="H347" s="8">
        <f t="shared" si="11"/>
        <v>13.2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45454.5574189815</v>
      </c>
      <c r="G348" s="7">
        <f t="shared" si="10"/>
        <v>20</v>
      </c>
      <c r="H348" s="8">
        <f t="shared" si="11"/>
        <v>12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45455.5220717593</v>
      </c>
      <c r="G349" s="7">
        <f t="shared" si="10"/>
        <v>19</v>
      </c>
      <c r="H349" s="8">
        <f t="shared" si="11"/>
        <v>11.4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45465.6603472222</v>
      </c>
      <c r="G350" s="7">
        <f t="shared" si="10"/>
        <v>9</v>
      </c>
      <c r="H350" s="8">
        <f t="shared" si="11"/>
        <v>5.4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45468.7826967593</v>
      </c>
      <c r="G351" s="7">
        <f t="shared" si="10"/>
        <v>6</v>
      </c>
      <c r="H351" s="8">
        <f t="shared" si="11"/>
        <v>3.6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45469.8074652778</v>
      </c>
      <c r="G352" s="7">
        <f t="shared" si="10"/>
        <v>5</v>
      </c>
      <c r="H352" s="8">
        <f t="shared" si="11"/>
        <v>3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45470.5976851852</v>
      </c>
      <c r="G353" s="7">
        <f t="shared" si="10"/>
        <v>4</v>
      </c>
      <c r="H353" s="8">
        <f t="shared" si="11"/>
        <v>2.4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45472.6405555556</v>
      </c>
      <c r="G354" s="7">
        <f t="shared" si="10"/>
        <v>2</v>
      </c>
      <c r="H354" s="8">
        <f t="shared" si="11"/>
        <v>1.2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45473.6468634259</v>
      </c>
      <c r="G355" s="7">
        <f t="shared" si="10"/>
        <v>1</v>
      </c>
      <c r="H355" s="8">
        <f t="shared" si="11"/>
        <v>0.6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45473.7724537037</v>
      </c>
      <c r="G356" s="7">
        <f t="shared" si="10"/>
        <v>1</v>
      </c>
      <c r="H356" s="8">
        <f t="shared" si="11"/>
        <v>0.6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45473.8020601852</v>
      </c>
      <c r="G357" s="7">
        <f t="shared" si="10"/>
        <v>1</v>
      </c>
      <c r="H357" s="8">
        <f t="shared" si="11"/>
        <v>0.6</v>
      </c>
    </row>
  </sheetData>
  <autoFilter xmlns:etc="http://www.wps.cn/officeDocument/2017/etCustomData" ref="A1:E35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6"/>
  <sheetViews>
    <sheetView topLeftCell="A347" workbookViewId="0">
      <selection activeCell="H34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45474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45474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45474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45474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45474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45474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45474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45474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45474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45474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45474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45474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45474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45474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45474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45474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45474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45474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45474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45474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45474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45474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45474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45474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45474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45474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45474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45474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45474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45474</v>
      </c>
      <c r="G322" s="7">
        <f t="shared" ref="G322:G376" si="10">DATEDIF(F322,"2024/7/31","D")+1</f>
        <v>31</v>
      </c>
      <c r="H322" s="8">
        <f t="shared" ref="H322:H376" si="11">18/31*G322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45474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45474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45474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45474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45474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45474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45474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45474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45474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45474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45474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45474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45474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45474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45474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45474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45474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45474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45474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45474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45474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45474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45474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45474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45474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45474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45474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45474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45474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45474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45474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45474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45474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45474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45474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5">
        <v>45474.8247337963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5">
        <v>45476.4746875</v>
      </c>
      <c r="G359" s="7">
        <f t="shared" si="10"/>
        <v>29</v>
      </c>
      <c r="H359" s="8">
        <f t="shared" si="11"/>
        <v>16.8387096774194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5">
        <v>45476.4981134259</v>
      </c>
      <c r="G360" s="7">
        <f t="shared" si="10"/>
        <v>29</v>
      </c>
      <c r="H360" s="8">
        <f t="shared" si="11"/>
        <v>16.8387096774194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5">
        <v>45477.8554050926</v>
      </c>
      <c r="G361" s="7">
        <f t="shared" si="10"/>
        <v>28</v>
      </c>
      <c r="H361" s="8">
        <f t="shared" si="11"/>
        <v>16.258064516129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5">
        <v>45478.5756134259</v>
      </c>
      <c r="G362" s="7">
        <f t="shared" si="10"/>
        <v>27</v>
      </c>
      <c r="H362" s="8">
        <f t="shared" si="11"/>
        <v>15.6774193548387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5">
        <v>45481.7146527778</v>
      </c>
      <c r="G363" s="7">
        <f t="shared" si="10"/>
        <v>24</v>
      </c>
      <c r="H363" s="8">
        <f t="shared" si="11"/>
        <v>13.9354838709677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5">
        <v>45482.8137847222</v>
      </c>
      <c r="G364" s="7">
        <f t="shared" si="10"/>
        <v>23</v>
      </c>
      <c r="H364" s="8">
        <f t="shared" si="11"/>
        <v>13.3548387096774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5">
        <v>45483.7593402778</v>
      </c>
      <c r="G365" s="7">
        <f t="shared" si="10"/>
        <v>22</v>
      </c>
      <c r="H365" s="8">
        <f t="shared" si="11"/>
        <v>12.7741935483871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5">
        <v>45486.5887037037</v>
      </c>
      <c r="G366" s="7">
        <f t="shared" si="10"/>
        <v>19</v>
      </c>
      <c r="H366" s="8">
        <f t="shared" si="11"/>
        <v>11.0322580645161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5">
        <v>45488.562337963</v>
      </c>
      <c r="G367" s="7">
        <f t="shared" si="10"/>
        <v>17</v>
      </c>
      <c r="H367" s="8">
        <f t="shared" si="11"/>
        <v>9.87096774193548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5">
        <v>45490.5534375</v>
      </c>
      <c r="G368" s="7">
        <f t="shared" si="10"/>
        <v>15</v>
      </c>
      <c r="H368" s="8">
        <f t="shared" si="11"/>
        <v>8.70967741935484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5">
        <v>45494.4470717593</v>
      </c>
      <c r="G369" s="7">
        <f t="shared" si="10"/>
        <v>11</v>
      </c>
      <c r="H369" s="8">
        <f t="shared" si="11"/>
        <v>6.38709677419355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5">
        <v>45494.6626736111</v>
      </c>
      <c r="G370" s="7">
        <f t="shared" si="10"/>
        <v>11</v>
      </c>
      <c r="H370" s="8">
        <f t="shared" si="11"/>
        <v>6.38709677419355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5">
        <v>45497.5393171296</v>
      </c>
      <c r="G371" s="7">
        <f t="shared" si="10"/>
        <v>8</v>
      </c>
      <c r="H371" s="8">
        <f t="shared" si="11"/>
        <v>4.64516129032258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5">
        <v>45497.5945138889</v>
      </c>
      <c r="G372" s="7">
        <f t="shared" si="10"/>
        <v>8</v>
      </c>
      <c r="H372" s="8">
        <f t="shared" si="11"/>
        <v>4.64516129032258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5">
        <v>45497.8899189815</v>
      </c>
      <c r="G373" s="7">
        <f t="shared" si="10"/>
        <v>8</v>
      </c>
      <c r="H373" s="8">
        <f t="shared" si="11"/>
        <v>4.64516129032258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5">
        <v>45500.6958333333</v>
      </c>
      <c r="G374" s="7">
        <f t="shared" si="10"/>
        <v>5</v>
      </c>
      <c r="H374" s="8">
        <f t="shared" si="11"/>
        <v>2.90322580645161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5">
        <v>45503.6629398148</v>
      </c>
      <c r="G375" s="7">
        <f t="shared" si="10"/>
        <v>2</v>
      </c>
      <c r="H375" s="8">
        <f t="shared" si="11"/>
        <v>1.16129032258065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5">
        <v>45504.5503935185</v>
      </c>
      <c r="G376" s="7">
        <f t="shared" si="10"/>
        <v>1</v>
      </c>
      <c r="H376" s="8">
        <f t="shared" si="11"/>
        <v>0.580645161290323</v>
      </c>
    </row>
  </sheetData>
  <autoFilter xmlns:etc="http://www.wps.cn/officeDocument/2017/etCustomData" ref="A1:E37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6"/>
  <sheetViews>
    <sheetView topLeftCell="A367" workbookViewId="0">
      <selection activeCell="H36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9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9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9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9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9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9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9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9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9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9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9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9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9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9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9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9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9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9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9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9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9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9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9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9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9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9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9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9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9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9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9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9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9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9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9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9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9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9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9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9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9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9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9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9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9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9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9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9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9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9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9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9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9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9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9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9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9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9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9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9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9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9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9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9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9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9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9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9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9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9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9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9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9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9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9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9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9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9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9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9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9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9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9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9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9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9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9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9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9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9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9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9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9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9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9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9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9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9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9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9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9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9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9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9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9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9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9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9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9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9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9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9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9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9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9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9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9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9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9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9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9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9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9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9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9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9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9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9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9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9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9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9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9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9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9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9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9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9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9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9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9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9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9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9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9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9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9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9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9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9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9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9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9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9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9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9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9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9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9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9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9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9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9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9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9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9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9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9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9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9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9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9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9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9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9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9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9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9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9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9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9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9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9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9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9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9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9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9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9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9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9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9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9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9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9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9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9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9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9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9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9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9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9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9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9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9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9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9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9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9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9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9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9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9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9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9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9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9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9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9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9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9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9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9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9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9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9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9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9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9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9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9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9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9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9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9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9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9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9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9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9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9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9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9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9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9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9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9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9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9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9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9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9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9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9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9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9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9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9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9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9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9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9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9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9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9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9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9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9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9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9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9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9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9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9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9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9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9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9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9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9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9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9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9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9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9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9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9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9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9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9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9">
        <v>45505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9">
        <v>45505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9">
        <v>45505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9">
        <v>45505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9">
        <v>45505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9">
        <v>45505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9">
        <v>45505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9">
        <v>45505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9">
        <v>45505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9">
        <v>45505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9">
        <v>45505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9">
        <v>45505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9">
        <v>45505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9">
        <v>45505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9">
        <v>45505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9">
        <v>45505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9">
        <v>45505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9">
        <v>45505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9">
        <v>45505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9">
        <v>45505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9">
        <v>45505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9">
        <v>45505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9">
        <v>45505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9">
        <v>45505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9">
        <v>45505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9">
        <v>45505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9">
        <v>45505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9">
        <v>45505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9">
        <v>45505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9">
        <v>45505</v>
      </c>
      <c r="G322" s="7">
        <f t="shared" ref="G322:G385" si="10">DATEDIF(F322,"2024/8/31","D")+1</f>
        <v>31</v>
      </c>
      <c r="H322" s="8">
        <f t="shared" ref="H322:H385" si="11">18/31*G322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9">
        <v>45505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9">
        <v>45505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9">
        <v>45505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9">
        <v>45505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9">
        <v>45505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9">
        <v>45505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9">
        <v>45505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9">
        <v>45505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9">
        <v>45505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9">
        <v>45505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9">
        <v>45505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9">
        <v>45505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9">
        <v>45505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9">
        <v>45505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9">
        <v>45505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9">
        <v>45505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9">
        <v>45505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9">
        <v>45505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9">
        <v>45505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9">
        <v>45505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9">
        <v>45505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9">
        <v>45505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9">
        <v>45505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9">
        <v>45505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9">
        <v>45505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9">
        <v>45505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9">
        <v>45505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9">
        <v>45505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9">
        <v>45505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9">
        <v>45505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9">
        <v>45505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9">
        <v>45505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9">
        <v>45505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9">
        <v>45505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9">
        <v>45505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9">
        <v>45505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9">
        <v>45505</v>
      </c>
      <c r="G359" s="7">
        <f t="shared" si="10"/>
        <v>31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9">
        <v>45505</v>
      </c>
      <c r="G360" s="7">
        <f t="shared" si="10"/>
        <v>31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9">
        <v>45505</v>
      </c>
      <c r="G361" s="7">
        <f t="shared" si="10"/>
        <v>31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9">
        <v>45505</v>
      </c>
      <c r="G362" s="7">
        <f t="shared" si="10"/>
        <v>31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9">
        <v>45505</v>
      </c>
      <c r="G363" s="7">
        <f t="shared" si="10"/>
        <v>31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9">
        <v>45505</v>
      </c>
      <c r="G364" s="7">
        <f t="shared" si="10"/>
        <v>31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9">
        <v>45505</v>
      </c>
      <c r="G365" s="7">
        <f t="shared" si="10"/>
        <v>31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9">
        <v>45505</v>
      </c>
      <c r="G366" s="7">
        <f t="shared" si="10"/>
        <v>31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9">
        <v>45505</v>
      </c>
      <c r="G367" s="7">
        <f t="shared" si="10"/>
        <v>31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9">
        <v>45505</v>
      </c>
      <c r="G368" s="7">
        <f t="shared" si="10"/>
        <v>31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9">
        <v>45505</v>
      </c>
      <c r="G369" s="7">
        <f t="shared" si="10"/>
        <v>31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9">
        <v>45505</v>
      </c>
      <c r="G370" s="7">
        <f t="shared" si="10"/>
        <v>31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9">
        <v>45505</v>
      </c>
      <c r="G371" s="7">
        <f t="shared" si="10"/>
        <v>31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9">
        <v>45505</v>
      </c>
      <c r="G372" s="7">
        <f t="shared" si="10"/>
        <v>31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9">
        <v>45505</v>
      </c>
      <c r="G373" s="7">
        <f t="shared" si="10"/>
        <v>31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9">
        <v>45505</v>
      </c>
      <c r="G374" s="7">
        <f t="shared" si="10"/>
        <v>31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9">
        <v>45505</v>
      </c>
      <c r="G375" s="7">
        <f t="shared" si="10"/>
        <v>31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9">
        <v>45505</v>
      </c>
      <c r="G376" s="7">
        <f t="shared" si="10"/>
        <v>31</v>
      </c>
      <c r="H376" s="8">
        <f t="shared" si="11"/>
        <v>18</v>
      </c>
    </row>
    <row r="377" spans="1:8">
      <c r="A377" s="1" t="s">
        <v>4</v>
      </c>
      <c r="B377" s="9">
        <v>45509.5163078704</v>
      </c>
      <c r="C377" s="1" t="s">
        <v>16</v>
      </c>
      <c r="D377" s="10" t="s">
        <v>393</v>
      </c>
      <c r="E377" s="4" t="s">
        <v>18</v>
      </c>
      <c r="F377" s="9">
        <v>45509.5163078704</v>
      </c>
      <c r="G377" s="7">
        <f t="shared" si="10"/>
        <v>27</v>
      </c>
      <c r="H377" s="8">
        <f t="shared" si="11"/>
        <v>15.6774193548387</v>
      </c>
    </row>
    <row r="378" spans="1:8">
      <c r="A378" s="1" t="s">
        <v>4</v>
      </c>
      <c r="B378" s="9">
        <v>45509.8850810185</v>
      </c>
      <c r="C378" s="1" t="s">
        <v>16</v>
      </c>
      <c r="D378" s="10" t="s">
        <v>394</v>
      </c>
      <c r="E378" s="4" t="s">
        <v>18</v>
      </c>
      <c r="F378" s="9">
        <v>45509.8850810185</v>
      </c>
      <c r="G378" s="7">
        <f t="shared" si="10"/>
        <v>27</v>
      </c>
      <c r="H378" s="8">
        <f t="shared" si="11"/>
        <v>15.6774193548387</v>
      </c>
    </row>
    <row r="379" spans="1:8">
      <c r="A379" s="1" t="s">
        <v>4</v>
      </c>
      <c r="B379" s="9">
        <v>45511.5595023148</v>
      </c>
      <c r="C379" s="1" t="s">
        <v>16</v>
      </c>
      <c r="D379" s="10" t="s">
        <v>395</v>
      </c>
      <c r="E379" s="4" t="s">
        <v>18</v>
      </c>
      <c r="F379" s="9">
        <v>45511.5595023148</v>
      </c>
      <c r="G379" s="7">
        <f t="shared" si="10"/>
        <v>25</v>
      </c>
      <c r="H379" s="8">
        <f t="shared" si="11"/>
        <v>14.5161290322581</v>
      </c>
    </row>
    <row r="380" spans="1:8">
      <c r="A380" s="1" t="s">
        <v>4</v>
      </c>
      <c r="B380" s="9">
        <v>45513.3835069444</v>
      </c>
      <c r="C380" s="1" t="s">
        <v>16</v>
      </c>
      <c r="D380" s="10" t="s">
        <v>396</v>
      </c>
      <c r="E380" s="4" t="s">
        <v>18</v>
      </c>
      <c r="F380" s="9">
        <v>45513.3835069444</v>
      </c>
      <c r="G380" s="7">
        <f t="shared" si="10"/>
        <v>23</v>
      </c>
      <c r="H380" s="8">
        <f t="shared" si="11"/>
        <v>13.3548387096774</v>
      </c>
    </row>
    <row r="381" spans="1:8">
      <c r="A381" s="1" t="s">
        <v>4</v>
      </c>
      <c r="B381" s="9">
        <v>45513.9099189815</v>
      </c>
      <c r="C381" s="1" t="s">
        <v>16</v>
      </c>
      <c r="D381" s="10" t="s">
        <v>397</v>
      </c>
      <c r="E381" s="4" t="s">
        <v>18</v>
      </c>
      <c r="F381" s="9">
        <v>45513.9099189815</v>
      </c>
      <c r="G381" s="7">
        <f t="shared" si="10"/>
        <v>23</v>
      </c>
      <c r="H381" s="8">
        <f t="shared" si="11"/>
        <v>13.3548387096774</v>
      </c>
    </row>
    <row r="382" spans="1:8">
      <c r="A382" s="1" t="s">
        <v>4</v>
      </c>
      <c r="B382" s="9">
        <v>45516.7791087963</v>
      </c>
      <c r="C382" s="1" t="s">
        <v>16</v>
      </c>
      <c r="D382" s="10" t="s">
        <v>398</v>
      </c>
      <c r="E382" s="4" t="s">
        <v>18</v>
      </c>
      <c r="F382" s="9">
        <v>45516.7791087963</v>
      </c>
      <c r="G382" s="7">
        <f t="shared" si="10"/>
        <v>20</v>
      </c>
      <c r="H382" s="8">
        <f t="shared" si="11"/>
        <v>11.6129032258065</v>
      </c>
    </row>
    <row r="383" spans="1:8">
      <c r="A383" s="1" t="s">
        <v>4</v>
      </c>
      <c r="B383" s="9">
        <v>45522.38</v>
      </c>
      <c r="C383" s="1" t="s">
        <v>16</v>
      </c>
      <c r="D383" s="10" t="s">
        <v>399</v>
      </c>
      <c r="E383" s="4" t="s">
        <v>18</v>
      </c>
      <c r="F383" s="9">
        <v>45522.38</v>
      </c>
      <c r="G383" s="7">
        <f t="shared" si="10"/>
        <v>14</v>
      </c>
      <c r="H383" s="8">
        <f t="shared" si="11"/>
        <v>8.12903225806452</v>
      </c>
    </row>
    <row r="384" spans="1:8">
      <c r="A384" s="1" t="s">
        <v>4</v>
      </c>
      <c r="B384" s="9">
        <v>45529.7590856481</v>
      </c>
      <c r="C384" s="1" t="s">
        <v>16</v>
      </c>
      <c r="D384" s="10" t="s">
        <v>400</v>
      </c>
      <c r="E384" s="4" t="s">
        <v>18</v>
      </c>
      <c r="F384" s="9">
        <v>45529.7590856481</v>
      </c>
      <c r="G384" s="7">
        <f t="shared" si="10"/>
        <v>7</v>
      </c>
      <c r="H384" s="8">
        <f t="shared" si="11"/>
        <v>4.06451612903226</v>
      </c>
    </row>
    <row r="385" spans="1:8">
      <c r="A385" s="1" t="s">
        <v>4</v>
      </c>
      <c r="B385" s="9">
        <v>45529.8666319444</v>
      </c>
      <c r="C385" s="1" t="s">
        <v>16</v>
      </c>
      <c r="D385" s="10" t="s">
        <v>401</v>
      </c>
      <c r="E385" s="4" t="s">
        <v>18</v>
      </c>
      <c r="F385" s="9">
        <v>45529.8666319444</v>
      </c>
      <c r="G385" s="7">
        <f t="shared" si="10"/>
        <v>7</v>
      </c>
      <c r="H385" s="8">
        <f t="shared" si="11"/>
        <v>4.06451612903226</v>
      </c>
    </row>
    <row r="386" spans="1:8">
      <c r="A386" s="1" t="s">
        <v>4</v>
      </c>
      <c r="B386" s="9">
        <v>45530.5649189815</v>
      </c>
      <c r="C386" s="1" t="s">
        <v>16</v>
      </c>
      <c r="D386" s="10" t="s">
        <v>402</v>
      </c>
      <c r="E386" s="4" t="s">
        <v>18</v>
      </c>
      <c r="F386" s="9">
        <v>45530.5649189815</v>
      </c>
      <c r="G386" s="7">
        <f t="shared" ref="G386:G396" si="12">DATEDIF(F386,"2024/8/31","D")+1</f>
        <v>6</v>
      </c>
      <c r="H386" s="8">
        <f t="shared" ref="H386:H396" si="13">18/31*G386</f>
        <v>3.48387096774194</v>
      </c>
    </row>
    <row r="387" spans="1:8">
      <c r="A387" s="1" t="s">
        <v>4</v>
      </c>
      <c r="B387" s="9">
        <v>45530.7780439815</v>
      </c>
      <c r="C387" s="1" t="s">
        <v>16</v>
      </c>
      <c r="D387" s="10" t="s">
        <v>403</v>
      </c>
      <c r="E387" s="4" t="s">
        <v>18</v>
      </c>
      <c r="F387" s="9">
        <v>45530.7780439815</v>
      </c>
      <c r="G387" s="7">
        <f t="shared" si="12"/>
        <v>6</v>
      </c>
      <c r="H387" s="8">
        <f t="shared" si="13"/>
        <v>3.48387096774194</v>
      </c>
    </row>
    <row r="388" spans="1:8">
      <c r="A388" s="1" t="s">
        <v>4</v>
      </c>
      <c r="B388" s="9">
        <v>45531.5074305556</v>
      </c>
      <c r="C388" s="1" t="s">
        <v>16</v>
      </c>
      <c r="D388" s="10" t="s">
        <v>404</v>
      </c>
      <c r="E388" s="4" t="s">
        <v>18</v>
      </c>
      <c r="F388" s="9">
        <v>45531.5074305556</v>
      </c>
      <c r="G388" s="7">
        <f t="shared" si="12"/>
        <v>5</v>
      </c>
      <c r="H388" s="8">
        <f t="shared" si="13"/>
        <v>2.90322580645161</v>
      </c>
    </row>
    <row r="389" spans="1:8">
      <c r="A389" s="1" t="s">
        <v>4</v>
      </c>
      <c r="B389" s="9">
        <v>45532.6458796296</v>
      </c>
      <c r="C389" s="1" t="s">
        <v>16</v>
      </c>
      <c r="D389" s="10" t="s">
        <v>405</v>
      </c>
      <c r="E389" s="4" t="s">
        <v>18</v>
      </c>
      <c r="F389" s="9">
        <v>45532.6458796296</v>
      </c>
      <c r="G389" s="7">
        <f t="shared" si="12"/>
        <v>4</v>
      </c>
      <c r="H389" s="8">
        <f t="shared" si="13"/>
        <v>2.32258064516129</v>
      </c>
    </row>
    <row r="390" spans="1:8">
      <c r="A390" s="1" t="s">
        <v>4</v>
      </c>
      <c r="B390" s="9">
        <v>45532.7419907407</v>
      </c>
      <c r="C390" s="1" t="s">
        <v>16</v>
      </c>
      <c r="D390" s="10" t="s">
        <v>406</v>
      </c>
      <c r="E390" s="4" t="s">
        <v>18</v>
      </c>
      <c r="F390" s="9">
        <v>45532.7419907407</v>
      </c>
      <c r="G390" s="7">
        <f t="shared" si="12"/>
        <v>4</v>
      </c>
      <c r="H390" s="8">
        <f t="shared" si="13"/>
        <v>2.32258064516129</v>
      </c>
    </row>
    <row r="391" spans="1:8">
      <c r="A391" s="1" t="s">
        <v>4</v>
      </c>
      <c r="B391" s="9">
        <v>45532.8237268518</v>
      </c>
      <c r="C391" s="1" t="s">
        <v>16</v>
      </c>
      <c r="D391" s="10" t="s">
        <v>407</v>
      </c>
      <c r="E391" s="4" t="s">
        <v>18</v>
      </c>
      <c r="F391" s="9">
        <v>45532.8237268518</v>
      </c>
      <c r="G391" s="7">
        <f t="shared" si="12"/>
        <v>4</v>
      </c>
      <c r="H391" s="8">
        <f t="shared" si="13"/>
        <v>2.32258064516129</v>
      </c>
    </row>
    <row r="392" spans="1:8">
      <c r="A392" s="1" t="s">
        <v>4</v>
      </c>
      <c r="B392" s="9">
        <v>45534.3853703704</v>
      </c>
      <c r="C392" s="1" t="s">
        <v>16</v>
      </c>
      <c r="D392" s="10" t="s">
        <v>408</v>
      </c>
      <c r="E392" s="4" t="s">
        <v>18</v>
      </c>
      <c r="F392" s="9">
        <v>45534.3853703704</v>
      </c>
      <c r="G392" s="7">
        <f t="shared" si="12"/>
        <v>2</v>
      </c>
      <c r="H392" s="8">
        <f t="shared" si="13"/>
        <v>1.16129032258065</v>
      </c>
    </row>
    <row r="393" spans="1:8">
      <c r="A393" s="1" t="s">
        <v>4</v>
      </c>
      <c r="B393" s="9">
        <v>45534.4730787037</v>
      </c>
      <c r="C393" s="1" t="s">
        <v>16</v>
      </c>
      <c r="D393" s="10" t="s">
        <v>409</v>
      </c>
      <c r="E393" s="4" t="s">
        <v>18</v>
      </c>
      <c r="F393" s="9">
        <v>45534.4730787037</v>
      </c>
      <c r="G393" s="7">
        <f t="shared" si="12"/>
        <v>2</v>
      </c>
      <c r="H393" s="8">
        <f t="shared" si="13"/>
        <v>1.16129032258065</v>
      </c>
    </row>
    <row r="394" spans="1:8">
      <c r="A394" s="1" t="s">
        <v>4</v>
      </c>
      <c r="B394" s="9">
        <v>45534.719212963</v>
      </c>
      <c r="C394" s="1" t="s">
        <v>16</v>
      </c>
      <c r="D394" s="10" t="s">
        <v>410</v>
      </c>
      <c r="E394" s="4" t="s">
        <v>18</v>
      </c>
      <c r="F394" s="9">
        <v>45534.719212963</v>
      </c>
      <c r="G394" s="7">
        <f t="shared" si="12"/>
        <v>2</v>
      </c>
      <c r="H394" s="8">
        <f t="shared" si="13"/>
        <v>1.16129032258065</v>
      </c>
    </row>
    <row r="395" spans="1:8">
      <c r="A395" s="1" t="s">
        <v>4</v>
      </c>
      <c r="B395" s="9">
        <v>45534.7897800926</v>
      </c>
      <c r="C395" s="1" t="s">
        <v>16</v>
      </c>
      <c r="D395" s="10" t="s">
        <v>411</v>
      </c>
      <c r="E395" s="4" t="s">
        <v>18</v>
      </c>
      <c r="F395" s="9">
        <v>45534.7897800926</v>
      </c>
      <c r="G395" s="7">
        <f t="shared" si="12"/>
        <v>2</v>
      </c>
      <c r="H395" s="8">
        <f t="shared" si="13"/>
        <v>1.16129032258065</v>
      </c>
    </row>
    <row r="396" spans="1:8">
      <c r="A396" s="1" t="s">
        <v>4</v>
      </c>
      <c r="B396" s="9">
        <v>45535.6858101852</v>
      </c>
      <c r="C396" s="1" t="s">
        <v>16</v>
      </c>
      <c r="D396" s="10" t="s">
        <v>412</v>
      </c>
      <c r="E396" s="4" t="s">
        <v>18</v>
      </c>
      <c r="F396" s="9">
        <v>45535.6858101852</v>
      </c>
      <c r="G396" s="7">
        <f t="shared" si="12"/>
        <v>1</v>
      </c>
      <c r="H396" s="8">
        <f t="shared" si="13"/>
        <v>0.580645161290323</v>
      </c>
    </row>
  </sheetData>
  <autoFilter xmlns:etc="http://www.wps.cn/officeDocument/2017/etCustomData" ref="A1:E39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0"/>
  <sheetViews>
    <sheetView topLeftCell="A395" workbookViewId="0">
      <selection activeCell="H395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45536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45536</v>
      </c>
      <c r="G294" s="7">
        <f t="shared" si="8"/>
        <v>30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45536</v>
      </c>
      <c r="G295" s="7">
        <f t="shared" si="8"/>
        <v>30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45536</v>
      </c>
      <c r="G296" s="7">
        <f t="shared" si="8"/>
        <v>30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45536</v>
      </c>
      <c r="G297" s="7">
        <f t="shared" si="8"/>
        <v>30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45536</v>
      </c>
      <c r="G298" s="7">
        <f t="shared" si="8"/>
        <v>30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45536</v>
      </c>
      <c r="G299" s="7">
        <f t="shared" si="8"/>
        <v>30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45536</v>
      </c>
      <c r="G300" s="7">
        <f t="shared" si="8"/>
        <v>30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45536</v>
      </c>
      <c r="G301" s="7">
        <f t="shared" si="8"/>
        <v>30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45536</v>
      </c>
      <c r="G302" s="7">
        <f t="shared" si="8"/>
        <v>30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45536</v>
      </c>
      <c r="G303" s="7">
        <f t="shared" si="8"/>
        <v>30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45536</v>
      </c>
      <c r="G304" s="7">
        <f t="shared" si="8"/>
        <v>30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45536</v>
      </c>
      <c r="G305" s="7">
        <f t="shared" si="8"/>
        <v>30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45536</v>
      </c>
      <c r="G306" s="7">
        <f t="shared" si="8"/>
        <v>30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45536</v>
      </c>
      <c r="G307" s="7">
        <f t="shared" si="8"/>
        <v>30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45536</v>
      </c>
      <c r="G308" s="7">
        <f t="shared" si="8"/>
        <v>30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45536</v>
      </c>
      <c r="G309" s="7">
        <f t="shared" si="8"/>
        <v>30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45536</v>
      </c>
      <c r="G310" s="7">
        <f t="shared" si="8"/>
        <v>30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45536</v>
      </c>
      <c r="G311" s="7">
        <f t="shared" si="8"/>
        <v>30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45536</v>
      </c>
      <c r="G312" s="7">
        <f t="shared" si="8"/>
        <v>30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45536</v>
      </c>
      <c r="G313" s="7">
        <f t="shared" si="8"/>
        <v>30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45536</v>
      </c>
      <c r="G314" s="7">
        <f t="shared" si="8"/>
        <v>30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45536</v>
      </c>
      <c r="G315" s="7">
        <f t="shared" si="8"/>
        <v>30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45536</v>
      </c>
      <c r="G316" s="7">
        <f t="shared" si="8"/>
        <v>30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45536</v>
      </c>
      <c r="G317" s="7">
        <f t="shared" si="8"/>
        <v>30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45536</v>
      </c>
      <c r="G318" s="7">
        <f t="shared" si="8"/>
        <v>30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45536</v>
      </c>
      <c r="G319" s="7">
        <f t="shared" si="8"/>
        <v>30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45536</v>
      </c>
      <c r="G320" s="7">
        <f t="shared" si="8"/>
        <v>30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45536</v>
      </c>
      <c r="G321" s="7">
        <f t="shared" si="8"/>
        <v>30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45536</v>
      </c>
      <c r="G323" s="7">
        <f t="shared" si="10"/>
        <v>30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45536</v>
      </c>
      <c r="G324" s="7">
        <f t="shared" si="10"/>
        <v>30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45536</v>
      </c>
      <c r="G325" s="7">
        <f t="shared" si="10"/>
        <v>30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45536</v>
      </c>
      <c r="G326" s="7">
        <f t="shared" si="10"/>
        <v>30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45536</v>
      </c>
      <c r="G327" s="7">
        <f t="shared" si="10"/>
        <v>30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45536</v>
      </c>
      <c r="G328" s="7">
        <f t="shared" si="10"/>
        <v>30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45536</v>
      </c>
      <c r="G329" s="7">
        <f t="shared" si="10"/>
        <v>30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45536</v>
      </c>
      <c r="G330" s="7">
        <f t="shared" si="10"/>
        <v>30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45536</v>
      </c>
      <c r="G331" s="7">
        <f t="shared" si="10"/>
        <v>30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45536</v>
      </c>
      <c r="G332" s="7">
        <f t="shared" si="10"/>
        <v>30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45536</v>
      </c>
      <c r="G333" s="7">
        <f t="shared" si="10"/>
        <v>30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45536</v>
      </c>
      <c r="G334" s="7">
        <f t="shared" si="10"/>
        <v>30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45536</v>
      </c>
      <c r="G335" s="7">
        <f t="shared" si="10"/>
        <v>30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45536</v>
      </c>
      <c r="G336" s="7">
        <f t="shared" si="10"/>
        <v>30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45536</v>
      </c>
      <c r="G337" s="7">
        <f t="shared" si="10"/>
        <v>30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45536</v>
      </c>
      <c r="G338" s="7">
        <f t="shared" si="10"/>
        <v>30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45536</v>
      </c>
      <c r="G339" s="7">
        <f t="shared" si="10"/>
        <v>30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45536</v>
      </c>
      <c r="G340" s="7">
        <f t="shared" si="10"/>
        <v>30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45536</v>
      </c>
      <c r="G341" s="7">
        <f t="shared" si="10"/>
        <v>30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45536</v>
      </c>
      <c r="G342" s="7">
        <f t="shared" si="10"/>
        <v>30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45536</v>
      </c>
      <c r="G343" s="7">
        <f t="shared" si="10"/>
        <v>30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45536</v>
      </c>
      <c r="G344" s="7">
        <f t="shared" si="10"/>
        <v>30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45536</v>
      </c>
      <c r="G345" s="7">
        <f t="shared" si="10"/>
        <v>30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45536</v>
      </c>
      <c r="G346" s="7">
        <f t="shared" si="10"/>
        <v>30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45536</v>
      </c>
      <c r="G347" s="7">
        <f t="shared" si="10"/>
        <v>30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45536</v>
      </c>
      <c r="G348" s="7">
        <f t="shared" si="10"/>
        <v>30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45536</v>
      </c>
      <c r="G349" s="7">
        <f t="shared" si="10"/>
        <v>30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45536</v>
      </c>
      <c r="G350" s="7">
        <f t="shared" si="10"/>
        <v>30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45536</v>
      </c>
      <c r="G351" s="7">
        <f t="shared" si="10"/>
        <v>30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45536</v>
      </c>
      <c r="G352" s="7">
        <f t="shared" si="10"/>
        <v>30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45536</v>
      </c>
      <c r="G353" s="7">
        <f t="shared" si="10"/>
        <v>30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45536</v>
      </c>
      <c r="G354" s="7">
        <f t="shared" si="10"/>
        <v>30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45536</v>
      </c>
      <c r="G355" s="7">
        <f t="shared" si="10"/>
        <v>30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45536</v>
      </c>
      <c r="G356" s="7">
        <f t="shared" si="10"/>
        <v>30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45536</v>
      </c>
      <c r="G357" s="7">
        <f t="shared" si="10"/>
        <v>30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5">
        <v>45536</v>
      </c>
      <c r="G358" s="7">
        <f t="shared" si="10"/>
        <v>30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5">
        <v>45536</v>
      </c>
      <c r="G359" s="7">
        <f t="shared" si="10"/>
        <v>30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5">
        <v>45536</v>
      </c>
      <c r="G360" s="7">
        <f t="shared" si="10"/>
        <v>30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5">
        <v>45536</v>
      </c>
      <c r="G361" s="7">
        <f t="shared" si="10"/>
        <v>30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5">
        <v>45536</v>
      </c>
      <c r="G362" s="7">
        <f t="shared" si="10"/>
        <v>30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5">
        <v>45536</v>
      </c>
      <c r="G363" s="7">
        <f t="shared" si="10"/>
        <v>30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5">
        <v>45536</v>
      </c>
      <c r="G364" s="7">
        <f t="shared" si="10"/>
        <v>30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5">
        <v>45536</v>
      </c>
      <c r="G365" s="7">
        <f t="shared" si="10"/>
        <v>30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5">
        <v>45536</v>
      </c>
      <c r="G366" s="7">
        <f t="shared" si="10"/>
        <v>30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5">
        <v>45536</v>
      </c>
      <c r="G367" s="7">
        <f t="shared" si="10"/>
        <v>30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5">
        <v>45536</v>
      </c>
      <c r="G368" s="7">
        <f t="shared" si="10"/>
        <v>30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5">
        <v>45536</v>
      </c>
      <c r="G369" s="7">
        <f t="shared" si="10"/>
        <v>30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5">
        <v>45536</v>
      </c>
      <c r="G370" s="7">
        <f t="shared" si="10"/>
        <v>30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5">
        <v>45536</v>
      </c>
      <c r="G371" s="7">
        <f t="shared" si="10"/>
        <v>30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5">
        <v>45536</v>
      </c>
      <c r="G372" s="7">
        <f t="shared" si="10"/>
        <v>30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5">
        <v>45536</v>
      </c>
      <c r="G373" s="7">
        <f t="shared" si="10"/>
        <v>30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5">
        <v>45536</v>
      </c>
      <c r="G374" s="7">
        <f t="shared" si="10"/>
        <v>30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5">
        <v>45536</v>
      </c>
      <c r="G375" s="7">
        <f t="shared" si="10"/>
        <v>30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5">
        <v>45536</v>
      </c>
      <c r="G376" s="7">
        <f t="shared" si="10"/>
        <v>30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16</v>
      </c>
      <c r="D377" s="6" t="s">
        <v>393</v>
      </c>
      <c r="E377" s="4" t="s">
        <v>18</v>
      </c>
      <c r="F377" s="5">
        <v>45536</v>
      </c>
      <c r="G377" s="7">
        <f t="shared" si="10"/>
        <v>30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16</v>
      </c>
      <c r="D378" s="6" t="s">
        <v>394</v>
      </c>
      <c r="E378" s="4" t="s">
        <v>18</v>
      </c>
      <c r="F378" s="5">
        <v>45536</v>
      </c>
      <c r="G378" s="7">
        <f t="shared" si="10"/>
        <v>30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16</v>
      </c>
      <c r="D379" s="6" t="s">
        <v>395</v>
      </c>
      <c r="E379" s="4" t="s">
        <v>18</v>
      </c>
      <c r="F379" s="5">
        <v>45536</v>
      </c>
      <c r="G379" s="7">
        <f t="shared" si="10"/>
        <v>30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16</v>
      </c>
      <c r="D380" s="6" t="s">
        <v>396</v>
      </c>
      <c r="E380" s="4" t="s">
        <v>18</v>
      </c>
      <c r="F380" s="5">
        <v>45536</v>
      </c>
      <c r="G380" s="7">
        <f t="shared" si="10"/>
        <v>30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16</v>
      </c>
      <c r="D381" s="6" t="s">
        <v>397</v>
      </c>
      <c r="E381" s="4" t="s">
        <v>18</v>
      </c>
      <c r="F381" s="5">
        <v>45536</v>
      </c>
      <c r="G381" s="7">
        <f t="shared" si="10"/>
        <v>30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16</v>
      </c>
      <c r="D382" s="6" t="s">
        <v>398</v>
      </c>
      <c r="E382" s="4" t="s">
        <v>18</v>
      </c>
      <c r="F382" s="5">
        <v>45536</v>
      </c>
      <c r="G382" s="7">
        <f t="shared" si="10"/>
        <v>30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16</v>
      </c>
      <c r="D383" s="6" t="s">
        <v>399</v>
      </c>
      <c r="E383" s="4" t="s">
        <v>18</v>
      </c>
      <c r="F383" s="5">
        <v>45536</v>
      </c>
      <c r="G383" s="7">
        <f t="shared" si="10"/>
        <v>30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16</v>
      </c>
      <c r="D384" s="6" t="s">
        <v>400</v>
      </c>
      <c r="E384" s="4" t="s">
        <v>18</v>
      </c>
      <c r="F384" s="5">
        <v>45536</v>
      </c>
      <c r="G384" s="7">
        <f t="shared" si="10"/>
        <v>30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16</v>
      </c>
      <c r="D385" s="6" t="s">
        <v>401</v>
      </c>
      <c r="E385" s="4" t="s">
        <v>18</v>
      </c>
      <c r="F385" s="5">
        <v>45536</v>
      </c>
      <c r="G385" s="7">
        <f t="shared" si="10"/>
        <v>30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16</v>
      </c>
      <c r="D386" s="6" t="s">
        <v>402</v>
      </c>
      <c r="E386" s="4" t="s">
        <v>18</v>
      </c>
      <c r="F386" s="5">
        <v>45536</v>
      </c>
      <c r="G386" s="7">
        <f t="shared" ref="G386:G420" si="12">DATEDIF(F386,"2024/9/30","D")+1</f>
        <v>30</v>
      </c>
      <c r="H386" s="8">
        <f t="shared" ref="H386:H420" si="13">18/30*G386</f>
        <v>18</v>
      </c>
    </row>
    <row r="387" spans="1:8">
      <c r="A387" s="1" t="s">
        <v>4</v>
      </c>
      <c r="B387" s="5">
        <v>45530.7780439815</v>
      </c>
      <c r="C387" s="1" t="s">
        <v>16</v>
      </c>
      <c r="D387" s="6" t="s">
        <v>403</v>
      </c>
      <c r="E387" s="4" t="s">
        <v>18</v>
      </c>
      <c r="F387" s="5">
        <v>45536</v>
      </c>
      <c r="G387" s="7">
        <f t="shared" si="12"/>
        <v>30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16</v>
      </c>
      <c r="D388" s="6" t="s">
        <v>404</v>
      </c>
      <c r="E388" s="4" t="s">
        <v>18</v>
      </c>
      <c r="F388" s="5">
        <v>45536</v>
      </c>
      <c r="G388" s="7">
        <f t="shared" si="12"/>
        <v>30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16</v>
      </c>
      <c r="D389" s="6" t="s">
        <v>405</v>
      </c>
      <c r="E389" s="4" t="s">
        <v>18</v>
      </c>
      <c r="F389" s="5">
        <v>45536</v>
      </c>
      <c r="G389" s="7">
        <f t="shared" si="12"/>
        <v>30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16</v>
      </c>
      <c r="D390" s="6" t="s">
        <v>406</v>
      </c>
      <c r="E390" s="4" t="s">
        <v>18</v>
      </c>
      <c r="F390" s="5">
        <v>45536</v>
      </c>
      <c r="G390" s="7">
        <f t="shared" si="12"/>
        <v>30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16</v>
      </c>
      <c r="D391" s="6" t="s">
        <v>407</v>
      </c>
      <c r="E391" s="4" t="s">
        <v>18</v>
      </c>
      <c r="F391" s="5">
        <v>45536</v>
      </c>
      <c r="G391" s="7">
        <f t="shared" si="12"/>
        <v>30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16</v>
      </c>
      <c r="D392" s="6" t="s">
        <v>408</v>
      </c>
      <c r="E392" s="4" t="s">
        <v>18</v>
      </c>
      <c r="F392" s="5">
        <v>45536</v>
      </c>
      <c r="G392" s="7">
        <f t="shared" si="12"/>
        <v>30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16</v>
      </c>
      <c r="D393" s="6" t="s">
        <v>409</v>
      </c>
      <c r="E393" s="4" t="s">
        <v>18</v>
      </c>
      <c r="F393" s="5">
        <v>45536</v>
      </c>
      <c r="G393" s="7">
        <f t="shared" si="12"/>
        <v>30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16</v>
      </c>
      <c r="D394" s="6" t="s">
        <v>410</v>
      </c>
      <c r="E394" s="4" t="s">
        <v>18</v>
      </c>
      <c r="F394" s="5">
        <v>45536</v>
      </c>
      <c r="G394" s="7">
        <f t="shared" si="12"/>
        <v>30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16</v>
      </c>
      <c r="D395" s="6" t="s">
        <v>411</v>
      </c>
      <c r="E395" s="4" t="s">
        <v>18</v>
      </c>
      <c r="F395" s="5">
        <v>45536</v>
      </c>
      <c r="G395" s="7">
        <f t="shared" si="12"/>
        <v>30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16</v>
      </c>
      <c r="D396" s="6" t="s">
        <v>412</v>
      </c>
      <c r="E396" s="4" t="s">
        <v>18</v>
      </c>
      <c r="F396" s="5">
        <v>45536</v>
      </c>
      <c r="G396" s="7">
        <f t="shared" si="12"/>
        <v>30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16</v>
      </c>
      <c r="D397" s="6" t="s">
        <v>413</v>
      </c>
      <c r="E397" s="6" t="s">
        <v>18</v>
      </c>
      <c r="F397" s="5">
        <v>45536.6675</v>
      </c>
      <c r="G397" s="7">
        <f t="shared" si="12"/>
        <v>30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16</v>
      </c>
      <c r="D398" s="6" t="s">
        <v>414</v>
      </c>
      <c r="E398" s="6" t="s">
        <v>18</v>
      </c>
      <c r="F398" s="5">
        <v>45536.8461805556</v>
      </c>
      <c r="G398" s="7">
        <f t="shared" si="12"/>
        <v>30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16</v>
      </c>
      <c r="D399" s="6" t="s">
        <v>415</v>
      </c>
      <c r="E399" s="6" t="s">
        <v>18</v>
      </c>
      <c r="F399" s="5">
        <v>45537.6234027778</v>
      </c>
      <c r="G399" s="7">
        <f t="shared" si="12"/>
        <v>29</v>
      </c>
      <c r="H399" s="8">
        <f t="shared" si="13"/>
        <v>17.4</v>
      </c>
    </row>
    <row r="400" spans="1:8">
      <c r="A400" s="1" t="s">
        <v>4</v>
      </c>
      <c r="B400" s="5">
        <v>45539.9539467593</v>
      </c>
      <c r="C400" s="1" t="s">
        <v>16</v>
      </c>
      <c r="D400" s="6" t="s">
        <v>416</v>
      </c>
      <c r="E400" s="6" t="s">
        <v>18</v>
      </c>
      <c r="F400" s="5">
        <v>45539.9539467593</v>
      </c>
      <c r="G400" s="7">
        <f t="shared" si="12"/>
        <v>27</v>
      </c>
      <c r="H400" s="8">
        <f t="shared" si="13"/>
        <v>16.2</v>
      </c>
    </row>
    <row r="401" spans="1:8">
      <c r="A401" s="1" t="s">
        <v>4</v>
      </c>
      <c r="B401" s="5">
        <v>45540.7532986111</v>
      </c>
      <c r="C401" s="1" t="s">
        <v>16</v>
      </c>
      <c r="D401" s="6" t="s">
        <v>417</v>
      </c>
      <c r="E401" s="6" t="s">
        <v>18</v>
      </c>
      <c r="F401" s="5">
        <v>45540.7532986111</v>
      </c>
      <c r="G401" s="7">
        <f t="shared" si="12"/>
        <v>26</v>
      </c>
      <c r="H401" s="8">
        <f t="shared" si="13"/>
        <v>15.6</v>
      </c>
    </row>
    <row r="402" spans="1:8">
      <c r="A402" s="1" t="s">
        <v>4</v>
      </c>
      <c r="B402" s="5">
        <v>45541.9063310185</v>
      </c>
      <c r="C402" s="1" t="s">
        <v>16</v>
      </c>
      <c r="D402" s="6" t="s">
        <v>418</v>
      </c>
      <c r="E402" s="6" t="s">
        <v>18</v>
      </c>
      <c r="F402" s="5">
        <v>45541.9063310185</v>
      </c>
      <c r="G402" s="7">
        <f t="shared" si="12"/>
        <v>25</v>
      </c>
      <c r="H402" s="8">
        <f t="shared" si="13"/>
        <v>15</v>
      </c>
    </row>
    <row r="403" spans="1:8">
      <c r="A403" s="1" t="s">
        <v>4</v>
      </c>
      <c r="B403" s="5">
        <v>45543.7517708333</v>
      </c>
      <c r="C403" s="1" t="s">
        <v>16</v>
      </c>
      <c r="D403" s="6" t="s">
        <v>419</v>
      </c>
      <c r="E403" s="6" t="s">
        <v>18</v>
      </c>
      <c r="F403" s="5">
        <v>45543.7517708333</v>
      </c>
      <c r="G403" s="7">
        <f t="shared" si="12"/>
        <v>23</v>
      </c>
      <c r="H403" s="8">
        <f t="shared" si="13"/>
        <v>13.8</v>
      </c>
    </row>
    <row r="404" spans="1:8">
      <c r="A404" s="1" t="s">
        <v>4</v>
      </c>
      <c r="B404" s="5">
        <v>45544.4134837963</v>
      </c>
      <c r="C404" s="1" t="s">
        <v>16</v>
      </c>
      <c r="D404" s="6" t="s">
        <v>420</v>
      </c>
      <c r="E404" s="6" t="s">
        <v>18</v>
      </c>
      <c r="F404" s="5">
        <v>45544.4134837963</v>
      </c>
      <c r="G404" s="7">
        <f t="shared" si="12"/>
        <v>22</v>
      </c>
      <c r="H404" s="8">
        <f t="shared" si="13"/>
        <v>13.2</v>
      </c>
    </row>
    <row r="405" spans="1:8">
      <c r="A405" s="1" t="s">
        <v>4</v>
      </c>
      <c r="B405" s="5">
        <v>45547.6690277778</v>
      </c>
      <c r="C405" s="1" t="s">
        <v>16</v>
      </c>
      <c r="D405" s="6" t="s">
        <v>421</v>
      </c>
      <c r="E405" s="6" t="s">
        <v>18</v>
      </c>
      <c r="F405" s="5">
        <v>45547.6690277778</v>
      </c>
      <c r="G405" s="7">
        <f t="shared" si="12"/>
        <v>19</v>
      </c>
      <c r="H405" s="8">
        <f t="shared" si="13"/>
        <v>11.4</v>
      </c>
    </row>
    <row r="406" spans="1:8">
      <c r="A406" s="1" t="s">
        <v>4</v>
      </c>
      <c r="B406" s="5">
        <v>45547.7018287037</v>
      </c>
      <c r="C406" s="1" t="s">
        <v>16</v>
      </c>
      <c r="D406" s="6" t="s">
        <v>422</v>
      </c>
      <c r="E406" s="6" t="s">
        <v>18</v>
      </c>
      <c r="F406" s="5">
        <v>45547.7018287037</v>
      </c>
      <c r="G406" s="7">
        <f t="shared" si="12"/>
        <v>19</v>
      </c>
      <c r="H406" s="8">
        <f t="shared" si="13"/>
        <v>11.4</v>
      </c>
    </row>
    <row r="407" spans="1:8">
      <c r="A407" s="1" t="s">
        <v>4</v>
      </c>
      <c r="B407" s="5">
        <v>45547.7518981481</v>
      </c>
      <c r="C407" s="1" t="s">
        <v>16</v>
      </c>
      <c r="D407" s="6" t="s">
        <v>423</v>
      </c>
      <c r="E407" s="6" t="s">
        <v>18</v>
      </c>
      <c r="F407" s="5">
        <v>45547.7518981481</v>
      </c>
      <c r="G407" s="7">
        <f t="shared" si="12"/>
        <v>19</v>
      </c>
      <c r="H407" s="8">
        <f t="shared" si="13"/>
        <v>11.4</v>
      </c>
    </row>
    <row r="408" spans="1:8">
      <c r="A408" s="1" t="s">
        <v>4</v>
      </c>
      <c r="B408" s="5">
        <v>45548.6858680556</v>
      </c>
      <c r="C408" s="1" t="s">
        <v>16</v>
      </c>
      <c r="D408" s="6" t="s">
        <v>424</v>
      </c>
      <c r="E408" s="6" t="s">
        <v>18</v>
      </c>
      <c r="F408" s="5">
        <v>45548.6858680556</v>
      </c>
      <c r="G408" s="7">
        <f t="shared" si="12"/>
        <v>18</v>
      </c>
      <c r="H408" s="8">
        <f t="shared" si="13"/>
        <v>10.8</v>
      </c>
    </row>
    <row r="409" spans="1:8">
      <c r="A409" s="1" t="s">
        <v>4</v>
      </c>
      <c r="B409" s="5">
        <v>45549.6323148148</v>
      </c>
      <c r="C409" s="1" t="s">
        <v>16</v>
      </c>
      <c r="D409" s="6" t="s">
        <v>425</v>
      </c>
      <c r="E409" s="6" t="s">
        <v>18</v>
      </c>
      <c r="F409" s="5">
        <v>45549.6323148148</v>
      </c>
      <c r="G409" s="7">
        <f t="shared" si="12"/>
        <v>17</v>
      </c>
      <c r="H409" s="8">
        <f t="shared" si="13"/>
        <v>10.2</v>
      </c>
    </row>
    <row r="410" spans="1:8">
      <c r="A410" s="1" t="s">
        <v>4</v>
      </c>
      <c r="B410" s="5">
        <v>45549.8152430556</v>
      </c>
      <c r="C410" s="1" t="s">
        <v>16</v>
      </c>
      <c r="D410" s="6" t="s">
        <v>426</v>
      </c>
      <c r="E410" s="6" t="s">
        <v>18</v>
      </c>
      <c r="F410" s="5">
        <v>45549.8152430556</v>
      </c>
      <c r="G410" s="7">
        <f t="shared" si="12"/>
        <v>17</v>
      </c>
      <c r="H410" s="8">
        <f t="shared" si="13"/>
        <v>10.2</v>
      </c>
    </row>
    <row r="411" spans="1:8">
      <c r="A411" s="1" t="s">
        <v>4</v>
      </c>
      <c r="B411" s="5">
        <v>45551.5422453704</v>
      </c>
      <c r="C411" s="1" t="s">
        <v>16</v>
      </c>
      <c r="D411" s="6" t="s">
        <v>427</v>
      </c>
      <c r="E411" s="6" t="s">
        <v>18</v>
      </c>
      <c r="F411" s="5">
        <v>45551.5422453704</v>
      </c>
      <c r="G411" s="7">
        <f t="shared" si="12"/>
        <v>15</v>
      </c>
      <c r="H411" s="8">
        <f t="shared" si="13"/>
        <v>9</v>
      </c>
    </row>
    <row r="412" spans="1:8">
      <c r="A412" s="1" t="s">
        <v>4</v>
      </c>
      <c r="B412" s="5">
        <v>45553.699224537</v>
      </c>
      <c r="C412" s="1" t="s">
        <v>16</v>
      </c>
      <c r="D412" s="6" t="s">
        <v>428</v>
      </c>
      <c r="E412" s="6" t="s">
        <v>18</v>
      </c>
      <c r="F412" s="5">
        <v>45553.699224537</v>
      </c>
      <c r="G412" s="7">
        <f t="shared" si="12"/>
        <v>13</v>
      </c>
      <c r="H412" s="8">
        <f t="shared" si="13"/>
        <v>7.8</v>
      </c>
    </row>
    <row r="413" spans="1:8">
      <c r="A413" s="1" t="s">
        <v>4</v>
      </c>
      <c r="B413" s="5">
        <v>45554.6573842593</v>
      </c>
      <c r="C413" s="1" t="s">
        <v>16</v>
      </c>
      <c r="D413" s="6" t="s">
        <v>429</v>
      </c>
      <c r="E413" s="6" t="s">
        <v>18</v>
      </c>
      <c r="F413" s="5">
        <v>45554.6573842593</v>
      </c>
      <c r="G413" s="7">
        <f t="shared" si="12"/>
        <v>12</v>
      </c>
      <c r="H413" s="8">
        <f t="shared" si="13"/>
        <v>7.2</v>
      </c>
    </row>
    <row r="414" spans="1:8">
      <c r="A414" s="1" t="s">
        <v>4</v>
      </c>
      <c r="B414" s="5">
        <v>45554.6687152778</v>
      </c>
      <c r="C414" s="1" t="s">
        <v>16</v>
      </c>
      <c r="D414" s="6" t="s">
        <v>430</v>
      </c>
      <c r="E414" s="6" t="s">
        <v>18</v>
      </c>
      <c r="F414" s="5">
        <v>45554.6687152778</v>
      </c>
      <c r="G414" s="7">
        <f t="shared" si="12"/>
        <v>12</v>
      </c>
      <c r="H414" s="8">
        <f t="shared" si="13"/>
        <v>7.2</v>
      </c>
    </row>
    <row r="415" spans="1:8">
      <c r="A415" s="1" t="s">
        <v>4</v>
      </c>
      <c r="B415" s="5">
        <v>45555.4382291667</v>
      </c>
      <c r="C415" s="1" t="s">
        <v>16</v>
      </c>
      <c r="D415" s="6" t="s">
        <v>431</v>
      </c>
      <c r="E415" s="6" t="s">
        <v>18</v>
      </c>
      <c r="F415" s="5">
        <v>45555.4382291667</v>
      </c>
      <c r="G415" s="7">
        <f t="shared" si="12"/>
        <v>11</v>
      </c>
      <c r="H415" s="8">
        <f t="shared" si="13"/>
        <v>6.6</v>
      </c>
    </row>
    <row r="416" spans="1:8">
      <c r="A416" s="1" t="s">
        <v>4</v>
      </c>
      <c r="B416" s="5">
        <v>45557.5739351852</v>
      </c>
      <c r="C416" s="1" t="s">
        <v>16</v>
      </c>
      <c r="D416" s="6" t="s">
        <v>432</v>
      </c>
      <c r="E416" s="6" t="s">
        <v>18</v>
      </c>
      <c r="F416" s="5">
        <v>45557.5739351852</v>
      </c>
      <c r="G416" s="7">
        <f t="shared" si="12"/>
        <v>9</v>
      </c>
      <c r="H416" s="8">
        <f t="shared" si="13"/>
        <v>5.4</v>
      </c>
    </row>
    <row r="417" spans="1:8">
      <c r="A417" s="1" t="s">
        <v>4</v>
      </c>
      <c r="B417" s="5">
        <v>45563.6232060185</v>
      </c>
      <c r="C417" s="1" t="s">
        <v>16</v>
      </c>
      <c r="D417" s="6" t="s">
        <v>433</v>
      </c>
      <c r="E417" s="6" t="s">
        <v>18</v>
      </c>
      <c r="F417" s="5">
        <v>45563.6232060185</v>
      </c>
      <c r="G417" s="7">
        <f t="shared" si="12"/>
        <v>3</v>
      </c>
      <c r="H417" s="8">
        <f t="shared" si="13"/>
        <v>1.8</v>
      </c>
    </row>
    <row r="418" spans="1:8">
      <c r="A418" s="1" t="s">
        <v>4</v>
      </c>
      <c r="B418" s="5">
        <v>45563.7312037037</v>
      </c>
      <c r="C418" s="1" t="s">
        <v>16</v>
      </c>
      <c r="D418" s="6" t="s">
        <v>434</v>
      </c>
      <c r="E418" s="6" t="s">
        <v>18</v>
      </c>
      <c r="F418" s="5">
        <v>45563.7312037037</v>
      </c>
      <c r="G418" s="7">
        <f t="shared" si="12"/>
        <v>3</v>
      </c>
      <c r="H418" s="8">
        <f t="shared" si="13"/>
        <v>1.8</v>
      </c>
    </row>
    <row r="419" spans="1:8">
      <c r="A419" s="1" t="s">
        <v>4</v>
      </c>
      <c r="B419" s="5">
        <v>45564.6037731481</v>
      </c>
      <c r="C419" s="1" t="s">
        <v>16</v>
      </c>
      <c r="D419" s="6" t="s">
        <v>435</v>
      </c>
      <c r="E419" s="6" t="s">
        <v>18</v>
      </c>
      <c r="F419" s="5">
        <v>45564.6037731481</v>
      </c>
      <c r="G419" s="7">
        <f t="shared" si="12"/>
        <v>2</v>
      </c>
      <c r="H419" s="8">
        <f t="shared" si="13"/>
        <v>1.2</v>
      </c>
    </row>
    <row r="420" spans="1:8">
      <c r="A420" s="1" t="s">
        <v>4</v>
      </c>
      <c r="B420" s="5">
        <v>45565.8274189815</v>
      </c>
      <c r="C420" s="1" t="s">
        <v>16</v>
      </c>
      <c r="D420" s="6" t="s">
        <v>436</v>
      </c>
      <c r="E420" s="6" t="s">
        <v>18</v>
      </c>
      <c r="F420" s="5">
        <v>45565.8274189815</v>
      </c>
      <c r="G420" s="7">
        <f t="shared" si="12"/>
        <v>1</v>
      </c>
      <c r="H420" s="8">
        <f t="shared" si="13"/>
        <v>0.6</v>
      </c>
    </row>
  </sheetData>
  <autoFilter xmlns:etc="http://www.wps.cn/officeDocument/2017/etCustomData" ref="A1:E42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1"/>
  <sheetViews>
    <sheetView topLeftCell="A409" workbookViewId="0">
      <selection activeCell="H409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45566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45566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45566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45566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45566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45566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45566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45566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45566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45566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45566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45566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45566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45566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45566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45566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45566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45566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45566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45566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45566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45566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45566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45566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45566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45566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45566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45566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45566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45566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45566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45566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45566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45566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45566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45566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45566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45566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45566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45566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45566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45566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45566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45566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45566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45566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45566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45566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45566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45566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45566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45566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45566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45566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45566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45566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45566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45566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45566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45566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45566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45566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45566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45566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5">
        <v>45566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5">
        <v>45566</v>
      </c>
      <c r="G359" s="7">
        <f t="shared" si="10"/>
        <v>31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5">
        <v>45566</v>
      </c>
      <c r="G360" s="7">
        <f t="shared" si="10"/>
        <v>31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5">
        <v>45566</v>
      </c>
      <c r="G361" s="7">
        <f t="shared" si="10"/>
        <v>31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5">
        <v>45566</v>
      </c>
      <c r="G362" s="7">
        <f t="shared" si="10"/>
        <v>31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5">
        <v>45566</v>
      </c>
      <c r="G363" s="7">
        <f t="shared" si="10"/>
        <v>31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5">
        <v>45566</v>
      </c>
      <c r="G364" s="7">
        <f t="shared" si="10"/>
        <v>31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5">
        <v>45566</v>
      </c>
      <c r="G365" s="7">
        <f t="shared" si="10"/>
        <v>31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5">
        <v>45566</v>
      </c>
      <c r="G366" s="7">
        <f t="shared" si="10"/>
        <v>31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5">
        <v>45566</v>
      </c>
      <c r="G367" s="7">
        <f t="shared" si="10"/>
        <v>31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5">
        <v>45566</v>
      </c>
      <c r="G368" s="7">
        <f t="shared" si="10"/>
        <v>31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5">
        <v>45566</v>
      </c>
      <c r="G369" s="7">
        <f t="shared" si="10"/>
        <v>31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5">
        <v>45566</v>
      </c>
      <c r="G370" s="7">
        <f t="shared" si="10"/>
        <v>31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5">
        <v>45566</v>
      </c>
      <c r="G371" s="7">
        <f t="shared" si="10"/>
        <v>31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5">
        <v>45566</v>
      </c>
      <c r="G372" s="7">
        <f t="shared" si="10"/>
        <v>31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5">
        <v>45566</v>
      </c>
      <c r="G373" s="7">
        <f t="shared" si="10"/>
        <v>31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5">
        <v>45566</v>
      </c>
      <c r="G374" s="7">
        <f t="shared" si="10"/>
        <v>31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5">
        <v>45566</v>
      </c>
      <c r="G375" s="7">
        <f t="shared" si="10"/>
        <v>31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5">
        <v>45566</v>
      </c>
      <c r="G376" s="7">
        <f t="shared" si="10"/>
        <v>31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16</v>
      </c>
      <c r="D377" s="6" t="s">
        <v>393</v>
      </c>
      <c r="E377" s="4" t="s">
        <v>18</v>
      </c>
      <c r="F377" s="5">
        <v>45566</v>
      </c>
      <c r="G377" s="7">
        <f t="shared" si="10"/>
        <v>31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16</v>
      </c>
      <c r="D378" s="6" t="s">
        <v>394</v>
      </c>
      <c r="E378" s="4" t="s">
        <v>18</v>
      </c>
      <c r="F378" s="5">
        <v>45566</v>
      </c>
      <c r="G378" s="7">
        <f t="shared" si="10"/>
        <v>31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16</v>
      </c>
      <c r="D379" s="6" t="s">
        <v>395</v>
      </c>
      <c r="E379" s="4" t="s">
        <v>18</v>
      </c>
      <c r="F379" s="5">
        <v>45566</v>
      </c>
      <c r="G379" s="7">
        <f t="shared" si="10"/>
        <v>31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16</v>
      </c>
      <c r="D380" s="6" t="s">
        <v>396</v>
      </c>
      <c r="E380" s="4" t="s">
        <v>18</v>
      </c>
      <c r="F380" s="5">
        <v>45566</v>
      </c>
      <c r="G380" s="7">
        <f t="shared" si="10"/>
        <v>31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16</v>
      </c>
      <c r="D381" s="6" t="s">
        <v>397</v>
      </c>
      <c r="E381" s="4" t="s">
        <v>18</v>
      </c>
      <c r="F381" s="5">
        <v>45566</v>
      </c>
      <c r="G381" s="7">
        <f t="shared" si="10"/>
        <v>31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16</v>
      </c>
      <c r="D382" s="6" t="s">
        <v>398</v>
      </c>
      <c r="E382" s="4" t="s">
        <v>18</v>
      </c>
      <c r="F382" s="5">
        <v>45566</v>
      </c>
      <c r="G382" s="7">
        <f t="shared" si="10"/>
        <v>31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16</v>
      </c>
      <c r="D383" s="6" t="s">
        <v>399</v>
      </c>
      <c r="E383" s="4" t="s">
        <v>18</v>
      </c>
      <c r="F383" s="5">
        <v>45566</v>
      </c>
      <c r="G383" s="7">
        <f t="shared" si="10"/>
        <v>31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16</v>
      </c>
      <c r="D384" s="6" t="s">
        <v>400</v>
      </c>
      <c r="E384" s="4" t="s">
        <v>18</v>
      </c>
      <c r="F384" s="5">
        <v>45566</v>
      </c>
      <c r="G384" s="7">
        <f t="shared" si="10"/>
        <v>31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16</v>
      </c>
      <c r="D385" s="6" t="s">
        <v>401</v>
      </c>
      <c r="E385" s="4" t="s">
        <v>18</v>
      </c>
      <c r="F385" s="5">
        <v>45566</v>
      </c>
      <c r="G385" s="7">
        <f t="shared" si="10"/>
        <v>31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16</v>
      </c>
      <c r="D386" s="6" t="s">
        <v>402</v>
      </c>
      <c r="E386" s="4" t="s">
        <v>18</v>
      </c>
      <c r="F386" s="5">
        <v>45566</v>
      </c>
      <c r="G386" s="7">
        <f t="shared" ref="G386:G431" si="12">DATEDIF(F386,"2024/10/31","D")+1</f>
        <v>31</v>
      </c>
      <c r="H386" s="8">
        <f t="shared" ref="H386:H431" si="13">18/31*G386</f>
        <v>18</v>
      </c>
    </row>
    <row r="387" spans="1:8">
      <c r="A387" s="1" t="s">
        <v>4</v>
      </c>
      <c r="B387" s="5">
        <v>45530.7780439815</v>
      </c>
      <c r="C387" s="1" t="s">
        <v>16</v>
      </c>
      <c r="D387" s="6" t="s">
        <v>403</v>
      </c>
      <c r="E387" s="4" t="s">
        <v>18</v>
      </c>
      <c r="F387" s="5">
        <v>45566</v>
      </c>
      <c r="G387" s="7">
        <f t="shared" si="12"/>
        <v>31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16</v>
      </c>
      <c r="D388" s="6" t="s">
        <v>404</v>
      </c>
      <c r="E388" s="4" t="s">
        <v>18</v>
      </c>
      <c r="F388" s="5">
        <v>45566</v>
      </c>
      <c r="G388" s="7">
        <f t="shared" si="12"/>
        <v>31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16</v>
      </c>
      <c r="D389" s="6" t="s">
        <v>405</v>
      </c>
      <c r="E389" s="4" t="s">
        <v>18</v>
      </c>
      <c r="F389" s="5">
        <v>45566</v>
      </c>
      <c r="G389" s="7">
        <f t="shared" si="12"/>
        <v>31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16</v>
      </c>
      <c r="D390" s="6" t="s">
        <v>406</v>
      </c>
      <c r="E390" s="4" t="s">
        <v>18</v>
      </c>
      <c r="F390" s="5">
        <v>45566</v>
      </c>
      <c r="G390" s="7">
        <f t="shared" si="12"/>
        <v>31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16</v>
      </c>
      <c r="D391" s="6" t="s">
        <v>407</v>
      </c>
      <c r="E391" s="4" t="s">
        <v>18</v>
      </c>
      <c r="F391" s="5">
        <v>45566</v>
      </c>
      <c r="G391" s="7">
        <f t="shared" si="12"/>
        <v>31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16</v>
      </c>
      <c r="D392" s="6" t="s">
        <v>408</v>
      </c>
      <c r="E392" s="4" t="s">
        <v>18</v>
      </c>
      <c r="F392" s="5">
        <v>45566</v>
      </c>
      <c r="G392" s="7">
        <f t="shared" si="12"/>
        <v>31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16</v>
      </c>
      <c r="D393" s="6" t="s">
        <v>409</v>
      </c>
      <c r="E393" s="4" t="s">
        <v>18</v>
      </c>
      <c r="F393" s="5">
        <v>45566</v>
      </c>
      <c r="G393" s="7">
        <f t="shared" si="12"/>
        <v>31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16</v>
      </c>
      <c r="D394" s="6" t="s">
        <v>410</v>
      </c>
      <c r="E394" s="4" t="s">
        <v>18</v>
      </c>
      <c r="F394" s="5">
        <v>45566</v>
      </c>
      <c r="G394" s="7">
        <f t="shared" si="12"/>
        <v>31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16</v>
      </c>
      <c r="D395" s="6" t="s">
        <v>411</v>
      </c>
      <c r="E395" s="4" t="s">
        <v>18</v>
      </c>
      <c r="F395" s="5">
        <v>45566</v>
      </c>
      <c r="G395" s="7">
        <f t="shared" si="12"/>
        <v>31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16</v>
      </c>
      <c r="D396" s="6" t="s">
        <v>412</v>
      </c>
      <c r="E396" s="4" t="s">
        <v>18</v>
      </c>
      <c r="F396" s="5">
        <v>45566</v>
      </c>
      <c r="G396" s="7">
        <f t="shared" si="12"/>
        <v>31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16</v>
      </c>
      <c r="D397" s="6" t="s">
        <v>413</v>
      </c>
      <c r="E397" s="6" t="s">
        <v>18</v>
      </c>
      <c r="F397" s="5">
        <v>45566</v>
      </c>
      <c r="G397" s="7">
        <f t="shared" si="12"/>
        <v>31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16</v>
      </c>
      <c r="D398" s="6" t="s">
        <v>414</v>
      </c>
      <c r="E398" s="6" t="s">
        <v>18</v>
      </c>
      <c r="F398" s="5">
        <v>45566</v>
      </c>
      <c r="G398" s="7">
        <f t="shared" si="12"/>
        <v>31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16</v>
      </c>
      <c r="D399" s="6" t="s">
        <v>415</v>
      </c>
      <c r="E399" s="6" t="s">
        <v>18</v>
      </c>
      <c r="F399" s="5">
        <v>45566</v>
      </c>
      <c r="G399" s="7">
        <f t="shared" si="12"/>
        <v>31</v>
      </c>
      <c r="H399" s="8">
        <f t="shared" si="13"/>
        <v>18</v>
      </c>
    </row>
    <row r="400" spans="1:8">
      <c r="A400" s="1" t="s">
        <v>4</v>
      </c>
      <c r="B400" s="5">
        <v>45539.9539467593</v>
      </c>
      <c r="C400" s="1" t="s">
        <v>16</v>
      </c>
      <c r="D400" s="6" t="s">
        <v>416</v>
      </c>
      <c r="E400" s="6" t="s">
        <v>18</v>
      </c>
      <c r="F400" s="5">
        <v>45566</v>
      </c>
      <c r="G400" s="7">
        <f t="shared" si="12"/>
        <v>31</v>
      </c>
      <c r="H400" s="8">
        <f t="shared" si="13"/>
        <v>18</v>
      </c>
    </row>
    <row r="401" spans="1:8">
      <c r="A401" s="1" t="s">
        <v>4</v>
      </c>
      <c r="B401" s="5">
        <v>45540.7532986111</v>
      </c>
      <c r="C401" s="1" t="s">
        <v>16</v>
      </c>
      <c r="D401" s="6" t="s">
        <v>417</v>
      </c>
      <c r="E401" s="6" t="s">
        <v>18</v>
      </c>
      <c r="F401" s="5">
        <v>45566</v>
      </c>
      <c r="G401" s="7">
        <f t="shared" si="12"/>
        <v>31</v>
      </c>
      <c r="H401" s="8">
        <f t="shared" si="13"/>
        <v>18</v>
      </c>
    </row>
    <row r="402" spans="1:8">
      <c r="A402" s="1" t="s">
        <v>4</v>
      </c>
      <c r="B402" s="5">
        <v>45541.9063310185</v>
      </c>
      <c r="C402" s="1" t="s">
        <v>16</v>
      </c>
      <c r="D402" s="6" t="s">
        <v>418</v>
      </c>
      <c r="E402" s="6" t="s">
        <v>18</v>
      </c>
      <c r="F402" s="5">
        <v>45566</v>
      </c>
      <c r="G402" s="7">
        <f t="shared" si="12"/>
        <v>31</v>
      </c>
      <c r="H402" s="8">
        <f t="shared" si="13"/>
        <v>18</v>
      </c>
    </row>
    <row r="403" spans="1:8">
      <c r="A403" s="1" t="s">
        <v>4</v>
      </c>
      <c r="B403" s="5">
        <v>45543.7517708333</v>
      </c>
      <c r="C403" s="1" t="s">
        <v>16</v>
      </c>
      <c r="D403" s="6" t="s">
        <v>419</v>
      </c>
      <c r="E403" s="6" t="s">
        <v>18</v>
      </c>
      <c r="F403" s="5">
        <v>45566</v>
      </c>
      <c r="G403" s="7">
        <f t="shared" si="12"/>
        <v>31</v>
      </c>
      <c r="H403" s="8">
        <f t="shared" si="13"/>
        <v>18</v>
      </c>
    </row>
    <row r="404" spans="1:8">
      <c r="A404" s="1" t="s">
        <v>4</v>
      </c>
      <c r="B404" s="5">
        <v>45544.4134837963</v>
      </c>
      <c r="C404" s="1" t="s">
        <v>16</v>
      </c>
      <c r="D404" s="6" t="s">
        <v>420</v>
      </c>
      <c r="E404" s="6" t="s">
        <v>18</v>
      </c>
      <c r="F404" s="5">
        <v>45566</v>
      </c>
      <c r="G404" s="7">
        <f t="shared" si="12"/>
        <v>31</v>
      </c>
      <c r="H404" s="8">
        <f t="shared" si="13"/>
        <v>18</v>
      </c>
    </row>
    <row r="405" spans="1:8">
      <c r="A405" s="1" t="s">
        <v>4</v>
      </c>
      <c r="B405" s="5">
        <v>45547.6690277778</v>
      </c>
      <c r="C405" s="1" t="s">
        <v>16</v>
      </c>
      <c r="D405" s="6" t="s">
        <v>421</v>
      </c>
      <c r="E405" s="6" t="s">
        <v>18</v>
      </c>
      <c r="F405" s="5">
        <v>45566</v>
      </c>
      <c r="G405" s="7">
        <f t="shared" si="12"/>
        <v>31</v>
      </c>
      <c r="H405" s="8">
        <f t="shared" si="13"/>
        <v>18</v>
      </c>
    </row>
    <row r="406" spans="1:8">
      <c r="A406" s="1" t="s">
        <v>4</v>
      </c>
      <c r="B406" s="5">
        <v>45547.7018287037</v>
      </c>
      <c r="C406" s="1" t="s">
        <v>16</v>
      </c>
      <c r="D406" s="6" t="s">
        <v>422</v>
      </c>
      <c r="E406" s="6" t="s">
        <v>18</v>
      </c>
      <c r="F406" s="5">
        <v>45566</v>
      </c>
      <c r="G406" s="7">
        <f t="shared" si="12"/>
        <v>31</v>
      </c>
      <c r="H406" s="8">
        <f t="shared" si="13"/>
        <v>18</v>
      </c>
    </row>
    <row r="407" spans="1:8">
      <c r="A407" s="1" t="s">
        <v>4</v>
      </c>
      <c r="B407" s="5">
        <v>45547.7518981481</v>
      </c>
      <c r="C407" s="1" t="s">
        <v>16</v>
      </c>
      <c r="D407" s="6" t="s">
        <v>423</v>
      </c>
      <c r="E407" s="6" t="s">
        <v>18</v>
      </c>
      <c r="F407" s="5">
        <v>45566</v>
      </c>
      <c r="G407" s="7">
        <f t="shared" si="12"/>
        <v>31</v>
      </c>
      <c r="H407" s="8">
        <f t="shared" si="13"/>
        <v>18</v>
      </c>
    </row>
    <row r="408" spans="1:8">
      <c r="A408" s="1" t="s">
        <v>4</v>
      </c>
      <c r="B408" s="5">
        <v>45548.6858680556</v>
      </c>
      <c r="C408" s="1" t="s">
        <v>16</v>
      </c>
      <c r="D408" s="6" t="s">
        <v>424</v>
      </c>
      <c r="E408" s="6" t="s">
        <v>18</v>
      </c>
      <c r="F408" s="5">
        <v>45566</v>
      </c>
      <c r="G408" s="7">
        <f t="shared" si="12"/>
        <v>31</v>
      </c>
      <c r="H408" s="8">
        <f t="shared" si="13"/>
        <v>18</v>
      </c>
    </row>
    <row r="409" spans="1:8">
      <c r="A409" s="1" t="s">
        <v>4</v>
      </c>
      <c r="B409" s="5">
        <v>45549.6323148148</v>
      </c>
      <c r="C409" s="1" t="s">
        <v>16</v>
      </c>
      <c r="D409" s="6" t="s">
        <v>425</v>
      </c>
      <c r="E409" s="6" t="s">
        <v>18</v>
      </c>
      <c r="F409" s="5">
        <v>45566</v>
      </c>
      <c r="G409" s="7">
        <f t="shared" si="12"/>
        <v>31</v>
      </c>
      <c r="H409" s="8">
        <f t="shared" si="13"/>
        <v>18</v>
      </c>
    </row>
    <row r="410" spans="1:8">
      <c r="A410" s="1" t="s">
        <v>4</v>
      </c>
      <c r="B410" s="5">
        <v>45549.8152430556</v>
      </c>
      <c r="C410" s="1" t="s">
        <v>16</v>
      </c>
      <c r="D410" s="6" t="s">
        <v>426</v>
      </c>
      <c r="E410" s="6" t="s">
        <v>18</v>
      </c>
      <c r="F410" s="5">
        <v>45566</v>
      </c>
      <c r="G410" s="7">
        <f t="shared" si="12"/>
        <v>31</v>
      </c>
      <c r="H410" s="8">
        <f t="shared" si="13"/>
        <v>18</v>
      </c>
    </row>
    <row r="411" spans="1:8">
      <c r="A411" s="1" t="s">
        <v>4</v>
      </c>
      <c r="B411" s="5">
        <v>45551.5422453704</v>
      </c>
      <c r="C411" s="1" t="s">
        <v>16</v>
      </c>
      <c r="D411" s="6" t="s">
        <v>427</v>
      </c>
      <c r="E411" s="6" t="s">
        <v>18</v>
      </c>
      <c r="F411" s="5">
        <v>45566</v>
      </c>
      <c r="G411" s="7">
        <f t="shared" si="12"/>
        <v>31</v>
      </c>
      <c r="H411" s="8">
        <f t="shared" si="13"/>
        <v>18</v>
      </c>
    </row>
    <row r="412" spans="1:8">
      <c r="A412" s="1" t="s">
        <v>4</v>
      </c>
      <c r="B412" s="5">
        <v>45553.699224537</v>
      </c>
      <c r="C412" s="1" t="s">
        <v>16</v>
      </c>
      <c r="D412" s="6" t="s">
        <v>428</v>
      </c>
      <c r="E412" s="6" t="s">
        <v>18</v>
      </c>
      <c r="F412" s="5">
        <v>45566</v>
      </c>
      <c r="G412" s="7">
        <f t="shared" si="12"/>
        <v>31</v>
      </c>
      <c r="H412" s="8">
        <f t="shared" si="13"/>
        <v>18</v>
      </c>
    </row>
    <row r="413" spans="1:8">
      <c r="A413" s="1" t="s">
        <v>4</v>
      </c>
      <c r="B413" s="5">
        <v>45554.6573842593</v>
      </c>
      <c r="C413" s="1" t="s">
        <v>16</v>
      </c>
      <c r="D413" s="6" t="s">
        <v>429</v>
      </c>
      <c r="E413" s="6" t="s">
        <v>18</v>
      </c>
      <c r="F413" s="5">
        <v>45566</v>
      </c>
      <c r="G413" s="7">
        <f t="shared" si="12"/>
        <v>31</v>
      </c>
      <c r="H413" s="8">
        <f t="shared" si="13"/>
        <v>18</v>
      </c>
    </row>
    <row r="414" spans="1:8">
      <c r="A414" s="1" t="s">
        <v>4</v>
      </c>
      <c r="B414" s="5">
        <v>45554.6687152778</v>
      </c>
      <c r="C414" s="1" t="s">
        <v>16</v>
      </c>
      <c r="D414" s="6" t="s">
        <v>430</v>
      </c>
      <c r="E414" s="6" t="s">
        <v>18</v>
      </c>
      <c r="F414" s="5">
        <v>45566</v>
      </c>
      <c r="G414" s="7">
        <f t="shared" si="12"/>
        <v>31</v>
      </c>
      <c r="H414" s="8">
        <f t="shared" si="13"/>
        <v>18</v>
      </c>
    </row>
    <row r="415" spans="1:8">
      <c r="A415" s="1" t="s">
        <v>4</v>
      </c>
      <c r="B415" s="5">
        <v>45555.4382291667</v>
      </c>
      <c r="C415" s="1" t="s">
        <v>16</v>
      </c>
      <c r="D415" s="6" t="s">
        <v>431</v>
      </c>
      <c r="E415" s="6" t="s">
        <v>18</v>
      </c>
      <c r="F415" s="5">
        <v>45566</v>
      </c>
      <c r="G415" s="7">
        <f t="shared" si="12"/>
        <v>31</v>
      </c>
      <c r="H415" s="8">
        <f t="shared" si="13"/>
        <v>18</v>
      </c>
    </row>
    <row r="416" spans="1:8">
      <c r="A416" s="1" t="s">
        <v>4</v>
      </c>
      <c r="B416" s="5">
        <v>45557.5739351852</v>
      </c>
      <c r="C416" s="1" t="s">
        <v>16</v>
      </c>
      <c r="D416" s="6" t="s">
        <v>432</v>
      </c>
      <c r="E416" s="6" t="s">
        <v>18</v>
      </c>
      <c r="F416" s="5">
        <v>45566</v>
      </c>
      <c r="G416" s="7">
        <f t="shared" si="12"/>
        <v>31</v>
      </c>
      <c r="H416" s="8">
        <f t="shared" si="13"/>
        <v>18</v>
      </c>
    </row>
    <row r="417" spans="1:8">
      <c r="A417" s="1" t="s">
        <v>4</v>
      </c>
      <c r="B417" s="5">
        <v>45563.6232060185</v>
      </c>
      <c r="C417" s="1" t="s">
        <v>16</v>
      </c>
      <c r="D417" s="6" t="s">
        <v>433</v>
      </c>
      <c r="E417" s="6" t="s">
        <v>18</v>
      </c>
      <c r="F417" s="5">
        <v>45566</v>
      </c>
      <c r="G417" s="7">
        <f t="shared" si="12"/>
        <v>31</v>
      </c>
      <c r="H417" s="8">
        <f t="shared" si="13"/>
        <v>18</v>
      </c>
    </row>
    <row r="418" spans="1:8">
      <c r="A418" s="1" t="s">
        <v>4</v>
      </c>
      <c r="B418" s="5">
        <v>45563.7312037037</v>
      </c>
      <c r="C418" s="1" t="s">
        <v>16</v>
      </c>
      <c r="D418" s="6" t="s">
        <v>434</v>
      </c>
      <c r="E418" s="6" t="s">
        <v>18</v>
      </c>
      <c r="F418" s="5">
        <v>45566</v>
      </c>
      <c r="G418" s="7">
        <f t="shared" si="12"/>
        <v>31</v>
      </c>
      <c r="H418" s="8">
        <f t="shared" si="13"/>
        <v>18</v>
      </c>
    </row>
    <row r="419" spans="1:8">
      <c r="A419" s="1" t="s">
        <v>4</v>
      </c>
      <c r="B419" s="5">
        <v>45564.6037731481</v>
      </c>
      <c r="C419" s="1" t="s">
        <v>16</v>
      </c>
      <c r="D419" s="6" t="s">
        <v>435</v>
      </c>
      <c r="E419" s="6" t="s">
        <v>18</v>
      </c>
      <c r="F419" s="5">
        <v>45566</v>
      </c>
      <c r="G419" s="7">
        <f t="shared" si="12"/>
        <v>31</v>
      </c>
      <c r="H419" s="8">
        <f t="shared" si="13"/>
        <v>18</v>
      </c>
    </row>
    <row r="420" spans="1:8">
      <c r="A420" s="1" t="s">
        <v>4</v>
      </c>
      <c r="B420" s="5">
        <v>45565.8274189815</v>
      </c>
      <c r="C420" s="1" t="s">
        <v>16</v>
      </c>
      <c r="D420" s="6" t="s">
        <v>436</v>
      </c>
      <c r="E420" s="6" t="s">
        <v>18</v>
      </c>
      <c r="F420" s="5">
        <v>45566</v>
      </c>
      <c r="G420" s="7">
        <f t="shared" si="12"/>
        <v>31</v>
      </c>
      <c r="H420" s="8">
        <f t="shared" si="13"/>
        <v>18</v>
      </c>
    </row>
    <row r="421" spans="1:8">
      <c r="A421" s="1" t="s">
        <v>4</v>
      </c>
      <c r="B421" s="5">
        <v>45571.4450578704</v>
      </c>
      <c r="C421" s="1" t="s">
        <v>16</v>
      </c>
      <c r="D421" s="6" t="s">
        <v>437</v>
      </c>
      <c r="E421" s="6" t="s">
        <v>18</v>
      </c>
      <c r="F421" s="5">
        <v>45571.4450578704</v>
      </c>
      <c r="G421" s="7">
        <f t="shared" si="12"/>
        <v>26</v>
      </c>
      <c r="H421" s="8">
        <f t="shared" si="13"/>
        <v>15.0967741935484</v>
      </c>
    </row>
    <row r="422" spans="1:8">
      <c r="A422" s="1" t="s">
        <v>4</v>
      </c>
      <c r="B422" s="5">
        <v>45571.7396875</v>
      </c>
      <c r="C422" s="1" t="s">
        <v>16</v>
      </c>
      <c r="D422" s="6" t="s">
        <v>438</v>
      </c>
      <c r="E422" s="6" t="s">
        <v>18</v>
      </c>
      <c r="F422" s="5">
        <v>45571.7396875</v>
      </c>
      <c r="G422" s="7">
        <f t="shared" si="12"/>
        <v>26</v>
      </c>
      <c r="H422" s="8">
        <f t="shared" si="13"/>
        <v>15.0967741935484</v>
      </c>
    </row>
    <row r="423" spans="1:8">
      <c r="A423" s="1" t="s">
        <v>4</v>
      </c>
      <c r="B423" s="5">
        <v>45573.3753935185</v>
      </c>
      <c r="C423" s="1" t="s">
        <v>16</v>
      </c>
      <c r="D423" s="6" t="s">
        <v>439</v>
      </c>
      <c r="E423" s="6" t="s">
        <v>18</v>
      </c>
      <c r="F423" s="5">
        <v>45573.3753935185</v>
      </c>
      <c r="G423" s="7">
        <f t="shared" si="12"/>
        <v>24</v>
      </c>
      <c r="H423" s="8">
        <f t="shared" si="13"/>
        <v>13.9354838709677</v>
      </c>
    </row>
    <row r="424" spans="1:8">
      <c r="A424" s="1" t="s">
        <v>4</v>
      </c>
      <c r="B424" s="5">
        <v>45575.8008333333</v>
      </c>
      <c r="C424" s="1" t="s">
        <v>16</v>
      </c>
      <c r="D424" s="6" t="s">
        <v>440</v>
      </c>
      <c r="E424" s="6" t="s">
        <v>18</v>
      </c>
      <c r="F424" s="5">
        <v>45575.8008333333</v>
      </c>
      <c r="G424" s="7">
        <f t="shared" si="12"/>
        <v>22</v>
      </c>
      <c r="H424" s="8">
        <f t="shared" si="13"/>
        <v>12.7741935483871</v>
      </c>
    </row>
    <row r="425" spans="1:8">
      <c r="A425" s="1" t="s">
        <v>4</v>
      </c>
      <c r="B425" s="5">
        <v>45577.7246875</v>
      </c>
      <c r="C425" s="1" t="s">
        <v>16</v>
      </c>
      <c r="D425" s="6" t="s">
        <v>441</v>
      </c>
      <c r="E425" s="6" t="s">
        <v>18</v>
      </c>
      <c r="F425" s="5">
        <v>45577.7246875</v>
      </c>
      <c r="G425" s="7">
        <f t="shared" si="12"/>
        <v>20</v>
      </c>
      <c r="H425" s="8">
        <f t="shared" si="13"/>
        <v>11.6129032258065</v>
      </c>
    </row>
    <row r="426" spans="1:8">
      <c r="A426" s="1" t="s">
        <v>4</v>
      </c>
      <c r="B426" s="5">
        <v>45583.4519444444</v>
      </c>
      <c r="C426" s="1" t="s">
        <v>16</v>
      </c>
      <c r="D426" s="6" t="s">
        <v>442</v>
      </c>
      <c r="E426" s="6" t="s">
        <v>18</v>
      </c>
      <c r="F426" s="5">
        <v>45583.4519444444</v>
      </c>
      <c r="G426" s="7">
        <f t="shared" si="12"/>
        <v>14</v>
      </c>
      <c r="H426" s="8">
        <f t="shared" si="13"/>
        <v>8.12903225806452</v>
      </c>
    </row>
    <row r="427" spans="1:8">
      <c r="A427" s="1" t="s">
        <v>4</v>
      </c>
      <c r="B427" s="5">
        <v>45587.3780208333</v>
      </c>
      <c r="C427" s="1" t="s">
        <v>16</v>
      </c>
      <c r="D427" s="6" t="s">
        <v>443</v>
      </c>
      <c r="E427" s="6" t="s">
        <v>18</v>
      </c>
      <c r="F427" s="5">
        <v>45587.3780208333</v>
      </c>
      <c r="G427" s="7">
        <f t="shared" si="12"/>
        <v>10</v>
      </c>
      <c r="H427" s="8">
        <f t="shared" si="13"/>
        <v>5.80645161290323</v>
      </c>
    </row>
    <row r="428" spans="1:8">
      <c r="A428" s="1" t="s">
        <v>4</v>
      </c>
      <c r="B428" s="5">
        <v>45589.8126736111</v>
      </c>
      <c r="C428" s="1" t="s">
        <v>16</v>
      </c>
      <c r="D428" s="6" t="s">
        <v>444</v>
      </c>
      <c r="E428" s="6" t="s">
        <v>18</v>
      </c>
      <c r="F428" s="5">
        <v>45589.8126736111</v>
      </c>
      <c r="G428" s="7">
        <f t="shared" si="12"/>
        <v>8</v>
      </c>
      <c r="H428" s="8">
        <f t="shared" si="13"/>
        <v>4.64516129032258</v>
      </c>
    </row>
    <row r="429" spans="1:8">
      <c r="A429" s="1" t="s">
        <v>4</v>
      </c>
      <c r="B429" s="5">
        <v>45595.4866666667</v>
      </c>
      <c r="C429" s="1" t="s">
        <v>16</v>
      </c>
      <c r="D429" s="6" t="s">
        <v>445</v>
      </c>
      <c r="E429" s="6" t="s">
        <v>18</v>
      </c>
      <c r="F429" s="5">
        <v>45595.4866666667</v>
      </c>
      <c r="G429" s="7">
        <f t="shared" si="12"/>
        <v>2</v>
      </c>
      <c r="H429" s="8">
        <f t="shared" si="13"/>
        <v>1.16129032258065</v>
      </c>
    </row>
    <row r="430" spans="1:8">
      <c r="A430" s="1" t="s">
        <v>4</v>
      </c>
      <c r="B430" s="5">
        <v>45595.7123611111</v>
      </c>
      <c r="C430" s="1" t="s">
        <v>16</v>
      </c>
      <c r="D430" s="6" t="s">
        <v>446</v>
      </c>
      <c r="E430" s="6" t="s">
        <v>18</v>
      </c>
      <c r="F430" s="5">
        <v>45595.7123611111</v>
      </c>
      <c r="G430" s="7">
        <f t="shared" si="12"/>
        <v>2</v>
      </c>
      <c r="H430" s="8">
        <f t="shared" si="13"/>
        <v>1.16129032258065</v>
      </c>
    </row>
    <row r="431" spans="1:8">
      <c r="A431" s="1" t="s">
        <v>4</v>
      </c>
      <c r="B431" s="5">
        <v>45596.5833101852</v>
      </c>
      <c r="C431" s="1" t="s">
        <v>16</v>
      </c>
      <c r="D431" s="6" t="s">
        <v>447</v>
      </c>
      <c r="E431" s="6" t="s">
        <v>18</v>
      </c>
      <c r="F431" s="5">
        <v>45596.5833101852</v>
      </c>
      <c r="G431" s="7">
        <f t="shared" si="12"/>
        <v>1</v>
      </c>
      <c r="H431" s="8">
        <f t="shared" si="13"/>
        <v>0.580645161290323</v>
      </c>
    </row>
  </sheetData>
  <autoFilter xmlns:etc="http://www.wps.cn/officeDocument/2017/etCustomData" ref="A1:H431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3"/>
  <sheetViews>
    <sheetView topLeftCell="A418" workbookViewId="0">
      <selection activeCell="H418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45597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45597</v>
      </c>
      <c r="G294" s="7">
        <f t="shared" si="8"/>
        <v>30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45597</v>
      </c>
      <c r="G295" s="7">
        <f t="shared" si="8"/>
        <v>30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45597</v>
      </c>
      <c r="G296" s="7">
        <f t="shared" si="8"/>
        <v>30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45597</v>
      </c>
      <c r="G297" s="7">
        <f t="shared" si="8"/>
        <v>30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45597</v>
      </c>
      <c r="G298" s="7">
        <f t="shared" si="8"/>
        <v>30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45597</v>
      </c>
      <c r="G299" s="7">
        <f t="shared" si="8"/>
        <v>30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45597</v>
      </c>
      <c r="G300" s="7">
        <f t="shared" si="8"/>
        <v>30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45597</v>
      </c>
      <c r="G301" s="7">
        <f t="shared" si="8"/>
        <v>30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45597</v>
      </c>
      <c r="G302" s="7">
        <f t="shared" si="8"/>
        <v>30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45597</v>
      </c>
      <c r="G303" s="7">
        <f t="shared" si="8"/>
        <v>30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45597</v>
      </c>
      <c r="G304" s="7">
        <f t="shared" si="8"/>
        <v>30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45597</v>
      </c>
      <c r="G305" s="7">
        <f t="shared" si="8"/>
        <v>30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45597</v>
      </c>
      <c r="G306" s="7">
        <f t="shared" si="8"/>
        <v>30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45597</v>
      </c>
      <c r="G307" s="7">
        <f t="shared" si="8"/>
        <v>30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45597</v>
      </c>
      <c r="G308" s="7">
        <f t="shared" si="8"/>
        <v>30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45597</v>
      </c>
      <c r="G309" s="7">
        <f t="shared" si="8"/>
        <v>30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45597</v>
      </c>
      <c r="G310" s="7">
        <f t="shared" si="8"/>
        <v>30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45597</v>
      </c>
      <c r="G311" s="7">
        <f t="shared" si="8"/>
        <v>30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45597</v>
      </c>
      <c r="G312" s="7">
        <f t="shared" si="8"/>
        <v>30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45597</v>
      </c>
      <c r="G313" s="7">
        <f t="shared" si="8"/>
        <v>30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45597</v>
      </c>
      <c r="G314" s="7">
        <f t="shared" si="8"/>
        <v>30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45597</v>
      </c>
      <c r="G315" s="7">
        <f t="shared" si="8"/>
        <v>30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45597</v>
      </c>
      <c r="G316" s="7">
        <f t="shared" si="8"/>
        <v>30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45597</v>
      </c>
      <c r="G317" s="7">
        <f t="shared" si="8"/>
        <v>30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45597</v>
      </c>
      <c r="G318" s="7">
        <f t="shared" si="8"/>
        <v>30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45597</v>
      </c>
      <c r="G319" s="7">
        <f t="shared" si="8"/>
        <v>30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45597</v>
      </c>
      <c r="G320" s="7">
        <f t="shared" si="8"/>
        <v>30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45597</v>
      </c>
      <c r="G321" s="7">
        <f t="shared" si="8"/>
        <v>30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45597</v>
      </c>
      <c r="G323" s="7">
        <f t="shared" si="10"/>
        <v>30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45597</v>
      </c>
      <c r="G324" s="7">
        <f t="shared" si="10"/>
        <v>30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45597</v>
      </c>
      <c r="G325" s="7">
        <f t="shared" si="10"/>
        <v>30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45597</v>
      </c>
      <c r="G326" s="7">
        <f t="shared" si="10"/>
        <v>30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45597</v>
      </c>
      <c r="G327" s="7">
        <f t="shared" si="10"/>
        <v>30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45597</v>
      </c>
      <c r="G328" s="7">
        <f t="shared" si="10"/>
        <v>30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45597</v>
      </c>
      <c r="G329" s="7">
        <f t="shared" si="10"/>
        <v>30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45597</v>
      </c>
      <c r="G330" s="7">
        <f t="shared" si="10"/>
        <v>30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45597</v>
      </c>
      <c r="G331" s="7">
        <f t="shared" si="10"/>
        <v>30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45597</v>
      </c>
      <c r="G332" s="7">
        <f t="shared" si="10"/>
        <v>30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45597</v>
      </c>
      <c r="G333" s="7">
        <f t="shared" si="10"/>
        <v>30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45597</v>
      </c>
      <c r="G334" s="7">
        <f t="shared" si="10"/>
        <v>30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45597</v>
      </c>
      <c r="G335" s="7">
        <f t="shared" si="10"/>
        <v>30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45597</v>
      </c>
      <c r="G336" s="7">
        <f t="shared" si="10"/>
        <v>30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45597</v>
      </c>
      <c r="G337" s="7">
        <f t="shared" si="10"/>
        <v>30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45597</v>
      </c>
      <c r="G338" s="7">
        <f t="shared" si="10"/>
        <v>30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45597</v>
      </c>
      <c r="G339" s="7">
        <f t="shared" si="10"/>
        <v>30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45597</v>
      </c>
      <c r="G340" s="7">
        <f t="shared" si="10"/>
        <v>30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45597</v>
      </c>
      <c r="G341" s="7">
        <f t="shared" si="10"/>
        <v>30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45597</v>
      </c>
      <c r="G342" s="7">
        <f t="shared" si="10"/>
        <v>30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45597</v>
      </c>
      <c r="G343" s="7">
        <f t="shared" si="10"/>
        <v>30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45597</v>
      </c>
      <c r="G344" s="7">
        <f t="shared" si="10"/>
        <v>30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45597</v>
      </c>
      <c r="G345" s="7">
        <f t="shared" si="10"/>
        <v>30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45597</v>
      </c>
      <c r="G346" s="7">
        <f t="shared" si="10"/>
        <v>30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45597</v>
      </c>
      <c r="G347" s="7">
        <f t="shared" si="10"/>
        <v>30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45597</v>
      </c>
      <c r="G348" s="7">
        <f t="shared" si="10"/>
        <v>30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45597</v>
      </c>
      <c r="G349" s="7">
        <f t="shared" si="10"/>
        <v>30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45597</v>
      </c>
      <c r="G350" s="7">
        <f t="shared" si="10"/>
        <v>30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45597</v>
      </c>
      <c r="G351" s="7">
        <f t="shared" si="10"/>
        <v>30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45597</v>
      </c>
      <c r="G352" s="7">
        <f t="shared" si="10"/>
        <v>30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45597</v>
      </c>
      <c r="G353" s="7">
        <f t="shared" si="10"/>
        <v>30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45597</v>
      </c>
      <c r="G354" s="7">
        <f t="shared" si="10"/>
        <v>30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45597</v>
      </c>
      <c r="G355" s="7">
        <f t="shared" si="10"/>
        <v>30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45597</v>
      </c>
      <c r="G356" s="7">
        <f t="shared" si="10"/>
        <v>30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45597</v>
      </c>
      <c r="G357" s="7">
        <f t="shared" si="10"/>
        <v>30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5">
        <v>45597</v>
      </c>
      <c r="G358" s="7">
        <f t="shared" si="10"/>
        <v>30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5">
        <v>45597</v>
      </c>
      <c r="G359" s="7">
        <f t="shared" si="10"/>
        <v>30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5">
        <v>45597</v>
      </c>
      <c r="G360" s="7">
        <f t="shared" si="10"/>
        <v>30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5">
        <v>45597</v>
      </c>
      <c r="G361" s="7">
        <f t="shared" si="10"/>
        <v>30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5">
        <v>45597</v>
      </c>
      <c r="G362" s="7">
        <f t="shared" si="10"/>
        <v>30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5">
        <v>45597</v>
      </c>
      <c r="G363" s="7">
        <f t="shared" si="10"/>
        <v>30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5">
        <v>45597</v>
      </c>
      <c r="G364" s="7">
        <f t="shared" si="10"/>
        <v>30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5">
        <v>45597</v>
      </c>
      <c r="G365" s="7">
        <f t="shared" si="10"/>
        <v>30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5">
        <v>45597</v>
      </c>
      <c r="G366" s="7">
        <f t="shared" si="10"/>
        <v>30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5">
        <v>45597</v>
      </c>
      <c r="G367" s="7">
        <f t="shared" si="10"/>
        <v>30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5">
        <v>45597</v>
      </c>
      <c r="G368" s="7">
        <f t="shared" si="10"/>
        <v>30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5">
        <v>45597</v>
      </c>
      <c r="G369" s="7">
        <f t="shared" si="10"/>
        <v>30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5">
        <v>45597</v>
      </c>
      <c r="G370" s="7">
        <f t="shared" si="10"/>
        <v>30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5">
        <v>45597</v>
      </c>
      <c r="G371" s="7">
        <f t="shared" si="10"/>
        <v>30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5">
        <v>45597</v>
      </c>
      <c r="G372" s="7">
        <f t="shared" si="10"/>
        <v>30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5">
        <v>45597</v>
      </c>
      <c r="G373" s="7">
        <f t="shared" si="10"/>
        <v>30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5">
        <v>45597</v>
      </c>
      <c r="G374" s="7">
        <f t="shared" si="10"/>
        <v>30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5">
        <v>45597</v>
      </c>
      <c r="G375" s="7">
        <f t="shared" si="10"/>
        <v>30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5">
        <v>45597</v>
      </c>
      <c r="G376" s="7">
        <f t="shared" si="10"/>
        <v>30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16</v>
      </c>
      <c r="D377" s="6" t="s">
        <v>393</v>
      </c>
      <c r="E377" s="4" t="s">
        <v>18</v>
      </c>
      <c r="F377" s="5">
        <v>45597</v>
      </c>
      <c r="G377" s="7">
        <f t="shared" si="10"/>
        <v>30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16</v>
      </c>
      <c r="D378" s="6" t="s">
        <v>394</v>
      </c>
      <c r="E378" s="4" t="s">
        <v>18</v>
      </c>
      <c r="F378" s="5">
        <v>45597</v>
      </c>
      <c r="G378" s="7">
        <f t="shared" si="10"/>
        <v>30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16</v>
      </c>
      <c r="D379" s="6" t="s">
        <v>395</v>
      </c>
      <c r="E379" s="4" t="s">
        <v>18</v>
      </c>
      <c r="F379" s="5">
        <v>45597</v>
      </c>
      <c r="G379" s="7">
        <f t="shared" si="10"/>
        <v>30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16</v>
      </c>
      <c r="D380" s="6" t="s">
        <v>396</v>
      </c>
      <c r="E380" s="4" t="s">
        <v>18</v>
      </c>
      <c r="F380" s="5">
        <v>45597</v>
      </c>
      <c r="G380" s="7">
        <f t="shared" si="10"/>
        <v>30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16</v>
      </c>
      <c r="D381" s="6" t="s">
        <v>397</v>
      </c>
      <c r="E381" s="4" t="s">
        <v>18</v>
      </c>
      <c r="F381" s="5">
        <v>45597</v>
      </c>
      <c r="G381" s="7">
        <f t="shared" si="10"/>
        <v>30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16</v>
      </c>
      <c r="D382" s="6" t="s">
        <v>398</v>
      </c>
      <c r="E382" s="4" t="s">
        <v>18</v>
      </c>
      <c r="F382" s="5">
        <v>45597</v>
      </c>
      <c r="G382" s="7">
        <f t="shared" si="10"/>
        <v>30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16</v>
      </c>
      <c r="D383" s="6" t="s">
        <v>399</v>
      </c>
      <c r="E383" s="4" t="s">
        <v>18</v>
      </c>
      <c r="F383" s="5">
        <v>45597</v>
      </c>
      <c r="G383" s="7">
        <f t="shared" si="10"/>
        <v>30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16</v>
      </c>
      <c r="D384" s="6" t="s">
        <v>400</v>
      </c>
      <c r="E384" s="4" t="s">
        <v>18</v>
      </c>
      <c r="F384" s="5">
        <v>45597</v>
      </c>
      <c r="G384" s="7">
        <f t="shared" si="10"/>
        <v>30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16</v>
      </c>
      <c r="D385" s="6" t="s">
        <v>401</v>
      </c>
      <c r="E385" s="4" t="s">
        <v>18</v>
      </c>
      <c r="F385" s="5">
        <v>45597</v>
      </c>
      <c r="G385" s="7">
        <f t="shared" si="10"/>
        <v>30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16</v>
      </c>
      <c r="D386" s="6" t="s">
        <v>402</v>
      </c>
      <c r="E386" s="4" t="s">
        <v>18</v>
      </c>
      <c r="F386" s="5">
        <v>45597</v>
      </c>
      <c r="G386" s="7">
        <f t="shared" ref="G386:G433" si="12">DATEDIF(F386,"2024/11/30","D")+1</f>
        <v>30</v>
      </c>
      <c r="H386" s="8">
        <f t="shared" ref="H386:H433" si="13">18/30*G386</f>
        <v>18</v>
      </c>
    </row>
    <row r="387" spans="1:8">
      <c r="A387" s="1" t="s">
        <v>4</v>
      </c>
      <c r="B387" s="5">
        <v>45530.7780439815</v>
      </c>
      <c r="C387" s="1" t="s">
        <v>16</v>
      </c>
      <c r="D387" s="6" t="s">
        <v>403</v>
      </c>
      <c r="E387" s="4" t="s">
        <v>18</v>
      </c>
      <c r="F387" s="5">
        <v>45597</v>
      </c>
      <c r="G387" s="7">
        <f t="shared" si="12"/>
        <v>30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16</v>
      </c>
      <c r="D388" s="6" t="s">
        <v>404</v>
      </c>
      <c r="E388" s="4" t="s">
        <v>18</v>
      </c>
      <c r="F388" s="5">
        <v>45597</v>
      </c>
      <c r="G388" s="7">
        <f t="shared" si="12"/>
        <v>30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16</v>
      </c>
      <c r="D389" s="6" t="s">
        <v>405</v>
      </c>
      <c r="E389" s="4" t="s">
        <v>18</v>
      </c>
      <c r="F389" s="5">
        <v>45597</v>
      </c>
      <c r="G389" s="7">
        <f t="shared" si="12"/>
        <v>30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16</v>
      </c>
      <c r="D390" s="6" t="s">
        <v>406</v>
      </c>
      <c r="E390" s="4" t="s">
        <v>18</v>
      </c>
      <c r="F390" s="5">
        <v>45597</v>
      </c>
      <c r="G390" s="7">
        <f t="shared" si="12"/>
        <v>30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16</v>
      </c>
      <c r="D391" s="6" t="s">
        <v>407</v>
      </c>
      <c r="E391" s="4" t="s">
        <v>18</v>
      </c>
      <c r="F391" s="5">
        <v>45597</v>
      </c>
      <c r="G391" s="7">
        <f t="shared" si="12"/>
        <v>30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16</v>
      </c>
      <c r="D392" s="6" t="s">
        <v>408</v>
      </c>
      <c r="E392" s="4" t="s">
        <v>18</v>
      </c>
      <c r="F392" s="5">
        <v>45597</v>
      </c>
      <c r="G392" s="7">
        <f t="shared" si="12"/>
        <v>30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16</v>
      </c>
      <c r="D393" s="6" t="s">
        <v>409</v>
      </c>
      <c r="E393" s="4" t="s">
        <v>18</v>
      </c>
      <c r="F393" s="5">
        <v>45597</v>
      </c>
      <c r="G393" s="7">
        <f t="shared" si="12"/>
        <v>30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16</v>
      </c>
      <c r="D394" s="6" t="s">
        <v>410</v>
      </c>
      <c r="E394" s="4" t="s">
        <v>18</v>
      </c>
      <c r="F394" s="5">
        <v>45597</v>
      </c>
      <c r="G394" s="7">
        <f t="shared" si="12"/>
        <v>30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16</v>
      </c>
      <c r="D395" s="6" t="s">
        <v>411</v>
      </c>
      <c r="E395" s="4" t="s">
        <v>18</v>
      </c>
      <c r="F395" s="5">
        <v>45597</v>
      </c>
      <c r="G395" s="7">
        <f t="shared" si="12"/>
        <v>30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16</v>
      </c>
      <c r="D396" s="6" t="s">
        <v>412</v>
      </c>
      <c r="E396" s="4" t="s">
        <v>18</v>
      </c>
      <c r="F396" s="5">
        <v>45597</v>
      </c>
      <c r="G396" s="7">
        <f t="shared" si="12"/>
        <v>30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16</v>
      </c>
      <c r="D397" s="6" t="s">
        <v>413</v>
      </c>
      <c r="E397" s="6" t="s">
        <v>18</v>
      </c>
      <c r="F397" s="5">
        <v>45597</v>
      </c>
      <c r="G397" s="7">
        <f t="shared" si="12"/>
        <v>30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16</v>
      </c>
      <c r="D398" s="6" t="s">
        <v>414</v>
      </c>
      <c r="E398" s="6" t="s">
        <v>18</v>
      </c>
      <c r="F398" s="5">
        <v>45597</v>
      </c>
      <c r="G398" s="7">
        <f t="shared" si="12"/>
        <v>30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16</v>
      </c>
      <c r="D399" s="6" t="s">
        <v>415</v>
      </c>
      <c r="E399" s="6" t="s">
        <v>18</v>
      </c>
      <c r="F399" s="5">
        <v>45597</v>
      </c>
      <c r="G399" s="7">
        <f t="shared" si="12"/>
        <v>30</v>
      </c>
      <c r="H399" s="8">
        <f t="shared" si="13"/>
        <v>18</v>
      </c>
    </row>
    <row r="400" spans="1:8">
      <c r="A400" s="1" t="s">
        <v>4</v>
      </c>
      <c r="B400" s="5">
        <v>45539.9539467593</v>
      </c>
      <c r="C400" s="1" t="s">
        <v>16</v>
      </c>
      <c r="D400" s="6" t="s">
        <v>416</v>
      </c>
      <c r="E400" s="6" t="s">
        <v>18</v>
      </c>
      <c r="F400" s="5">
        <v>45597</v>
      </c>
      <c r="G400" s="7">
        <f t="shared" si="12"/>
        <v>30</v>
      </c>
      <c r="H400" s="8">
        <f t="shared" si="13"/>
        <v>18</v>
      </c>
    </row>
    <row r="401" spans="1:8">
      <c r="A401" s="1" t="s">
        <v>4</v>
      </c>
      <c r="B401" s="5">
        <v>45540.7532986111</v>
      </c>
      <c r="C401" s="1" t="s">
        <v>16</v>
      </c>
      <c r="D401" s="6" t="s">
        <v>417</v>
      </c>
      <c r="E401" s="6" t="s">
        <v>18</v>
      </c>
      <c r="F401" s="5">
        <v>45597</v>
      </c>
      <c r="G401" s="7">
        <f t="shared" si="12"/>
        <v>30</v>
      </c>
      <c r="H401" s="8">
        <f t="shared" si="13"/>
        <v>18</v>
      </c>
    </row>
    <row r="402" spans="1:8">
      <c r="A402" s="1" t="s">
        <v>4</v>
      </c>
      <c r="B402" s="5">
        <v>45541.9063310185</v>
      </c>
      <c r="C402" s="1" t="s">
        <v>16</v>
      </c>
      <c r="D402" s="6" t="s">
        <v>418</v>
      </c>
      <c r="E402" s="6" t="s">
        <v>18</v>
      </c>
      <c r="F402" s="5">
        <v>45597</v>
      </c>
      <c r="G402" s="7">
        <f t="shared" si="12"/>
        <v>30</v>
      </c>
      <c r="H402" s="8">
        <f t="shared" si="13"/>
        <v>18</v>
      </c>
    </row>
    <row r="403" spans="1:8">
      <c r="A403" s="1" t="s">
        <v>4</v>
      </c>
      <c r="B403" s="5">
        <v>45543.7517708333</v>
      </c>
      <c r="C403" s="1" t="s">
        <v>16</v>
      </c>
      <c r="D403" s="6" t="s">
        <v>419</v>
      </c>
      <c r="E403" s="6" t="s">
        <v>18</v>
      </c>
      <c r="F403" s="5">
        <v>45597</v>
      </c>
      <c r="G403" s="7">
        <f t="shared" si="12"/>
        <v>30</v>
      </c>
      <c r="H403" s="8">
        <f t="shared" si="13"/>
        <v>18</v>
      </c>
    </row>
    <row r="404" spans="1:8">
      <c r="A404" s="1" t="s">
        <v>4</v>
      </c>
      <c r="B404" s="5">
        <v>45544.4134837963</v>
      </c>
      <c r="C404" s="1" t="s">
        <v>16</v>
      </c>
      <c r="D404" s="6" t="s">
        <v>420</v>
      </c>
      <c r="E404" s="6" t="s">
        <v>18</v>
      </c>
      <c r="F404" s="5">
        <v>45597</v>
      </c>
      <c r="G404" s="7">
        <f t="shared" si="12"/>
        <v>30</v>
      </c>
      <c r="H404" s="8">
        <f t="shared" si="13"/>
        <v>18</v>
      </c>
    </row>
    <row r="405" spans="1:8">
      <c r="A405" s="1" t="s">
        <v>4</v>
      </c>
      <c r="B405" s="5">
        <v>45547.6690277778</v>
      </c>
      <c r="C405" s="1" t="s">
        <v>16</v>
      </c>
      <c r="D405" s="6" t="s">
        <v>421</v>
      </c>
      <c r="E405" s="6" t="s">
        <v>18</v>
      </c>
      <c r="F405" s="5">
        <v>45597</v>
      </c>
      <c r="G405" s="7">
        <f t="shared" si="12"/>
        <v>30</v>
      </c>
      <c r="H405" s="8">
        <f t="shared" si="13"/>
        <v>18</v>
      </c>
    </row>
    <row r="406" spans="1:8">
      <c r="A406" s="1" t="s">
        <v>4</v>
      </c>
      <c r="B406" s="5">
        <v>45547.7018287037</v>
      </c>
      <c r="C406" s="1" t="s">
        <v>16</v>
      </c>
      <c r="D406" s="6" t="s">
        <v>422</v>
      </c>
      <c r="E406" s="6" t="s">
        <v>18</v>
      </c>
      <c r="F406" s="5">
        <v>45597</v>
      </c>
      <c r="G406" s="7">
        <f t="shared" si="12"/>
        <v>30</v>
      </c>
      <c r="H406" s="8">
        <f t="shared" si="13"/>
        <v>18</v>
      </c>
    </row>
    <row r="407" spans="1:8">
      <c r="A407" s="1" t="s">
        <v>4</v>
      </c>
      <c r="B407" s="5">
        <v>45547.7518981481</v>
      </c>
      <c r="C407" s="1" t="s">
        <v>16</v>
      </c>
      <c r="D407" s="6" t="s">
        <v>423</v>
      </c>
      <c r="E407" s="6" t="s">
        <v>18</v>
      </c>
      <c r="F407" s="5">
        <v>45597</v>
      </c>
      <c r="G407" s="7">
        <f t="shared" si="12"/>
        <v>30</v>
      </c>
      <c r="H407" s="8">
        <f t="shared" si="13"/>
        <v>18</v>
      </c>
    </row>
    <row r="408" spans="1:8">
      <c r="A408" s="1" t="s">
        <v>4</v>
      </c>
      <c r="B408" s="5">
        <v>45548.6858680556</v>
      </c>
      <c r="C408" s="1" t="s">
        <v>16</v>
      </c>
      <c r="D408" s="6" t="s">
        <v>424</v>
      </c>
      <c r="E408" s="6" t="s">
        <v>18</v>
      </c>
      <c r="F408" s="5">
        <v>45597</v>
      </c>
      <c r="G408" s="7">
        <f t="shared" si="12"/>
        <v>30</v>
      </c>
      <c r="H408" s="8">
        <f t="shared" si="13"/>
        <v>18</v>
      </c>
    </row>
    <row r="409" spans="1:8">
      <c r="A409" s="1" t="s">
        <v>4</v>
      </c>
      <c r="B409" s="5">
        <v>45549.6323148148</v>
      </c>
      <c r="C409" s="1" t="s">
        <v>16</v>
      </c>
      <c r="D409" s="6" t="s">
        <v>425</v>
      </c>
      <c r="E409" s="6" t="s">
        <v>18</v>
      </c>
      <c r="F409" s="5">
        <v>45597</v>
      </c>
      <c r="G409" s="7">
        <f t="shared" si="12"/>
        <v>30</v>
      </c>
      <c r="H409" s="8">
        <f t="shared" si="13"/>
        <v>18</v>
      </c>
    </row>
    <row r="410" spans="1:8">
      <c r="A410" s="1" t="s">
        <v>4</v>
      </c>
      <c r="B410" s="5">
        <v>45549.8152430556</v>
      </c>
      <c r="C410" s="1" t="s">
        <v>16</v>
      </c>
      <c r="D410" s="6" t="s">
        <v>426</v>
      </c>
      <c r="E410" s="6" t="s">
        <v>18</v>
      </c>
      <c r="F410" s="5">
        <v>45597</v>
      </c>
      <c r="G410" s="7">
        <f t="shared" si="12"/>
        <v>30</v>
      </c>
      <c r="H410" s="8">
        <f t="shared" si="13"/>
        <v>18</v>
      </c>
    </row>
    <row r="411" spans="1:8">
      <c r="A411" s="1" t="s">
        <v>4</v>
      </c>
      <c r="B411" s="5">
        <v>45551.5422453704</v>
      </c>
      <c r="C411" s="1" t="s">
        <v>16</v>
      </c>
      <c r="D411" s="6" t="s">
        <v>427</v>
      </c>
      <c r="E411" s="6" t="s">
        <v>18</v>
      </c>
      <c r="F411" s="5">
        <v>45597</v>
      </c>
      <c r="G411" s="7">
        <f t="shared" si="12"/>
        <v>30</v>
      </c>
      <c r="H411" s="8">
        <f t="shared" si="13"/>
        <v>18</v>
      </c>
    </row>
    <row r="412" spans="1:8">
      <c r="A412" s="1" t="s">
        <v>4</v>
      </c>
      <c r="B412" s="5">
        <v>45553.699224537</v>
      </c>
      <c r="C412" s="1" t="s">
        <v>16</v>
      </c>
      <c r="D412" s="6" t="s">
        <v>428</v>
      </c>
      <c r="E412" s="6" t="s">
        <v>18</v>
      </c>
      <c r="F412" s="5">
        <v>45597</v>
      </c>
      <c r="G412" s="7">
        <f t="shared" si="12"/>
        <v>30</v>
      </c>
      <c r="H412" s="8">
        <f t="shared" si="13"/>
        <v>18</v>
      </c>
    </row>
    <row r="413" spans="1:8">
      <c r="A413" s="1" t="s">
        <v>4</v>
      </c>
      <c r="B413" s="5">
        <v>45554.6573842593</v>
      </c>
      <c r="C413" s="1" t="s">
        <v>16</v>
      </c>
      <c r="D413" s="6" t="s">
        <v>429</v>
      </c>
      <c r="E413" s="6" t="s">
        <v>18</v>
      </c>
      <c r="F413" s="5">
        <v>45597</v>
      </c>
      <c r="G413" s="7">
        <f t="shared" si="12"/>
        <v>30</v>
      </c>
      <c r="H413" s="8">
        <f t="shared" si="13"/>
        <v>18</v>
      </c>
    </row>
    <row r="414" spans="1:8">
      <c r="A414" s="1" t="s">
        <v>4</v>
      </c>
      <c r="B414" s="5">
        <v>45554.6687152778</v>
      </c>
      <c r="C414" s="1" t="s">
        <v>16</v>
      </c>
      <c r="D414" s="6" t="s">
        <v>430</v>
      </c>
      <c r="E414" s="6" t="s">
        <v>18</v>
      </c>
      <c r="F414" s="5">
        <v>45597</v>
      </c>
      <c r="G414" s="7">
        <f t="shared" si="12"/>
        <v>30</v>
      </c>
      <c r="H414" s="8">
        <f t="shared" si="13"/>
        <v>18</v>
      </c>
    </row>
    <row r="415" spans="1:8">
      <c r="A415" s="1" t="s">
        <v>4</v>
      </c>
      <c r="B415" s="5">
        <v>45555.4382291667</v>
      </c>
      <c r="C415" s="1" t="s">
        <v>16</v>
      </c>
      <c r="D415" s="6" t="s">
        <v>431</v>
      </c>
      <c r="E415" s="6" t="s">
        <v>18</v>
      </c>
      <c r="F415" s="5">
        <v>45597</v>
      </c>
      <c r="G415" s="7">
        <f t="shared" si="12"/>
        <v>30</v>
      </c>
      <c r="H415" s="8">
        <f t="shared" si="13"/>
        <v>18</v>
      </c>
    </row>
    <row r="416" spans="1:8">
      <c r="A416" s="1" t="s">
        <v>4</v>
      </c>
      <c r="B416" s="5">
        <v>45557.5739351852</v>
      </c>
      <c r="C416" s="1" t="s">
        <v>16</v>
      </c>
      <c r="D416" s="6" t="s">
        <v>432</v>
      </c>
      <c r="E416" s="6" t="s">
        <v>18</v>
      </c>
      <c r="F416" s="5">
        <v>45597</v>
      </c>
      <c r="G416" s="7">
        <f t="shared" si="12"/>
        <v>30</v>
      </c>
      <c r="H416" s="8">
        <f t="shared" si="13"/>
        <v>18</v>
      </c>
    </row>
    <row r="417" spans="1:8">
      <c r="A417" s="1" t="s">
        <v>4</v>
      </c>
      <c r="B417" s="5">
        <v>45563.6232060185</v>
      </c>
      <c r="C417" s="1" t="s">
        <v>16</v>
      </c>
      <c r="D417" s="6" t="s">
        <v>433</v>
      </c>
      <c r="E417" s="6" t="s">
        <v>18</v>
      </c>
      <c r="F417" s="5">
        <v>45597</v>
      </c>
      <c r="G417" s="7">
        <f t="shared" si="12"/>
        <v>30</v>
      </c>
      <c r="H417" s="8">
        <f t="shared" si="13"/>
        <v>18</v>
      </c>
    </row>
    <row r="418" spans="1:8">
      <c r="A418" s="1" t="s">
        <v>4</v>
      </c>
      <c r="B418" s="5">
        <v>45563.7312037037</v>
      </c>
      <c r="C418" s="1" t="s">
        <v>16</v>
      </c>
      <c r="D418" s="6" t="s">
        <v>434</v>
      </c>
      <c r="E418" s="6" t="s">
        <v>18</v>
      </c>
      <c r="F418" s="5">
        <v>45597</v>
      </c>
      <c r="G418" s="7">
        <f t="shared" si="12"/>
        <v>30</v>
      </c>
      <c r="H418" s="8">
        <f t="shared" si="13"/>
        <v>18</v>
      </c>
    </row>
    <row r="419" spans="1:8">
      <c r="A419" s="1" t="s">
        <v>4</v>
      </c>
      <c r="B419" s="5">
        <v>45564.6037731481</v>
      </c>
      <c r="C419" s="1" t="s">
        <v>16</v>
      </c>
      <c r="D419" s="6" t="s">
        <v>435</v>
      </c>
      <c r="E419" s="6" t="s">
        <v>18</v>
      </c>
      <c r="F419" s="5">
        <v>45597</v>
      </c>
      <c r="G419" s="7">
        <f t="shared" si="12"/>
        <v>30</v>
      </c>
      <c r="H419" s="8">
        <f t="shared" si="13"/>
        <v>18</v>
      </c>
    </row>
    <row r="420" spans="1:8">
      <c r="A420" s="1" t="s">
        <v>4</v>
      </c>
      <c r="B420" s="5">
        <v>45565.8274189815</v>
      </c>
      <c r="C420" s="1" t="s">
        <v>16</v>
      </c>
      <c r="D420" s="6" t="s">
        <v>436</v>
      </c>
      <c r="E420" s="6" t="s">
        <v>18</v>
      </c>
      <c r="F420" s="5">
        <v>45597</v>
      </c>
      <c r="G420" s="7">
        <f t="shared" si="12"/>
        <v>30</v>
      </c>
      <c r="H420" s="8">
        <f t="shared" si="13"/>
        <v>18</v>
      </c>
    </row>
    <row r="421" spans="1:8">
      <c r="A421" s="1" t="s">
        <v>4</v>
      </c>
      <c r="B421" s="5">
        <v>45571.4450578704</v>
      </c>
      <c r="C421" s="1" t="s">
        <v>16</v>
      </c>
      <c r="D421" s="6" t="s">
        <v>437</v>
      </c>
      <c r="E421" s="6" t="s">
        <v>18</v>
      </c>
      <c r="F421" s="5">
        <v>45597</v>
      </c>
      <c r="G421" s="7">
        <f t="shared" si="12"/>
        <v>30</v>
      </c>
      <c r="H421" s="8">
        <f t="shared" si="13"/>
        <v>18</v>
      </c>
    </row>
    <row r="422" spans="1:8">
      <c r="A422" s="1" t="s">
        <v>4</v>
      </c>
      <c r="B422" s="5">
        <v>45571.7396875</v>
      </c>
      <c r="C422" s="1" t="s">
        <v>16</v>
      </c>
      <c r="D422" s="6" t="s">
        <v>438</v>
      </c>
      <c r="E422" s="6" t="s">
        <v>18</v>
      </c>
      <c r="F422" s="5">
        <v>45597</v>
      </c>
      <c r="G422" s="7">
        <f t="shared" si="12"/>
        <v>30</v>
      </c>
      <c r="H422" s="8">
        <f t="shared" si="13"/>
        <v>18</v>
      </c>
    </row>
    <row r="423" spans="1:8">
      <c r="A423" s="1" t="s">
        <v>4</v>
      </c>
      <c r="B423" s="5">
        <v>45573.3753935185</v>
      </c>
      <c r="C423" s="1" t="s">
        <v>16</v>
      </c>
      <c r="D423" s="6" t="s">
        <v>439</v>
      </c>
      <c r="E423" s="6" t="s">
        <v>18</v>
      </c>
      <c r="F423" s="5">
        <v>45597</v>
      </c>
      <c r="G423" s="7">
        <f t="shared" si="12"/>
        <v>30</v>
      </c>
      <c r="H423" s="8">
        <f t="shared" si="13"/>
        <v>18</v>
      </c>
    </row>
    <row r="424" spans="1:8">
      <c r="A424" s="1" t="s">
        <v>4</v>
      </c>
      <c r="B424" s="5">
        <v>45575.8008333333</v>
      </c>
      <c r="C424" s="1" t="s">
        <v>16</v>
      </c>
      <c r="D424" s="6" t="s">
        <v>440</v>
      </c>
      <c r="E424" s="6" t="s">
        <v>18</v>
      </c>
      <c r="F424" s="5">
        <v>45597</v>
      </c>
      <c r="G424" s="7">
        <f t="shared" si="12"/>
        <v>30</v>
      </c>
      <c r="H424" s="8">
        <f t="shared" si="13"/>
        <v>18</v>
      </c>
    </row>
    <row r="425" spans="1:8">
      <c r="A425" s="1" t="s">
        <v>4</v>
      </c>
      <c r="B425" s="5">
        <v>45577.7246875</v>
      </c>
      <c r="C425" s="1" t="s">
        <v>16</v>
      </c>
      <c r="D425" s="6" t="s">
        <v>441</v>
      </c>
      <c r="E425" s="6" t="s">
        <v>18</v>
      </c>
      <c r="F425" s="5">
        <v>45597</v>
      </c>
      <c r="G425" s="7">
        <f t="shared" si="12"/>
        <v>30</v>
      </c>
      <c r="H425" s="8">
        <f t="shared" si="13"/>
        <v>18</v>
      </c>
    </row>
    <row r="426" spans="1:8">
      <c r="A426" s="1" t="s">
        <v>4</v>
      </c>
      <c r="B426" s="5">
        <v>45583.4519444444</v>
      </c>
      <c r="C426" s="1" t="s">
        <v>16</v>
      </c>
      <c r="D426" s="6" t="s">
        <v>442</v>
      </c>
      <c r="E426" s="6" t="s">
        <v>18</v>
      </c>
      <c r="F426" s="5">
        <v>45597</v>
      </c>
      <c r="G426" s="7">
        <f t="shared" si="12"/>
        <v>30</v>
      </c>
      <c r="H426" s="8">
        <f t="shared" si="13"/>
        <v>18</v>
      </c>
    </row>
    <row r="427" spans="1:8">
      <c r="A427" s="1" t="s">
        <v>4</v>
      </c>
      <c r="B427" s="5">
        <v>45587.3780208333</v>
      </c>
      <c r="C427" s="1" t="s">
        <v>16</v>
      </c>
      <c r="D427" s="6" t="s">
        <v>443</v>
      </c>
      <c r="E427" s="6" t="s">
        <v>18</v>
      </c>
      <c r="F427" s="5">
        <v>45597</v>
      </c>
      <c r="G427" s="7">
        <f t="shared" si="12"/>
        <v>30</v>
      </c>
      <c r="H427" s="8">
        <f t="shared" si="13"/>
        <v>18</v>
      </c>
    </row>
    <row r="428" spans="1:8">
      <c r="A428" s="1" t="s">
        <v>4</v>
      </c>
      <c r="B428" s="5">
        <v>45589.8126736111</v>
      </c>
      <c r="C428" s="1" t="s">
        <v>16</v>
      </c>
      <c r="D428" s="6" t="s">
        <v>444</v>
      </c>
      <c r="E428" s="6" t="s">
        <v>18</v>
      </c>
      <c r="F428" s="5">
        <v>45597</v>
      </c>
      <c r="G428" s="7">
        <f t="shared" si="12"/>
        <v>30</v>
      </c>
      <c r="H428" s="8">
        <f t="shared" si="13"/>
        <v>18</v>
      </c>
    </row>
    <row r="429" spans="1:8">
      <c r="A429" s="1" t="s">
        <v>4</v>
      </c>
      <c r="B429" s="5">
        <v>45595.4866666667</v>
      </c>
      <c r="C429" s="1" t="s">
        <v>16</v>
      </c>
      <c r="D429" s="6" t="s">
        <v>445</v>
      </c>
      <c r="E429" s="6" t="s">
        <v>18</v>
      </c>
      <c r="F429" s="5">
        <v>45597</v>
      </c>
      <c r="G429" s="7">
        <f t="shared" si="12"/>
        <v>30</v>
      </c>
      <c r="H429" s="8">
        <f t="shared" si="13"/>
        <v>18</v>
      </c>
    </row>
    <row r="430" spans="1:8">
      <c r="A430" s="1" t="s">
        <v>4</v>
      </c>
      <c r="B430" s="5">
        <v>45595.7123611111</v>
      </c>
      <c r="C430" s="1" t="s">
        <v>16</v>
      </c>
      <c r="D430" s="6" t="s">
        <v>446</v>
      </c>
      <c r="E430" s="6" t="s">
        <v>18</v>
      </c>
      <c r="F430" s="5">
        <v>45597</v>
      </c>
      <c r="G430" s="7">
        <f t="shared" si="12"/>
        <v>30</v>
      </c>
      <c r="H430" s="8">
        <f t="shared" si="13"/>
        <v>18</v>
      </c>
    </row>
    <row r="431" spans="1:8">
      <c r="A431" s="1" t="s">
        <v>4</v>
      </c>
      <c r="B431" s="5">
        <v>45596.5833101852</v>
      </c>
      <c r="C431" s="1" t="s">
        <v>16</v>
      </c>
      <c r="D431" s="6" t="s">
        <v>447</v>
      </c>
      <c r="E431" s="6" t="s">
        <v>18</v>
      </c>
      <c r="F431" s="5">
        <v>45597</v>
      </c>
      <c r="G431" s="7">
        <f t="shared" si="12"/>
        <v>30</v>
      </c>
      <c r="H431" s="8">
        <f t="shared" si="13"/>
        <v>18</v>
      </c>
    </row>
    <row r="432" spans="1:8">
      <c r="A432" s="1" t="s">
        <v>4</v>
      </c>
      <c r="B432" s="5">
        <v>45598.5466435185</v>
      </c>
      <c r="C432" s="1" t="s">
        <v>16</v>
      </c>
      <c r="D432" s="6" t="s">
        <v>448</v>
      </c>
      <c r="E432" s="6" t="s">
        <v>18</v>
      </c>
      <c r="F432" s="5">
        <v>45598.5466435185</v>
      </c>
      <c r="G432" s="7">
        <f t="shared" si="12"/>
        <v>29</v>
      </c>
      <c r="H432" s="8">
        <f t="shared" si="13"/>
        <v>17.4</v>
      </c>
    </row>
    <row r="433" spans="1:8">
      <c r="A433" s="1" t="s">
        <v>4</v>
      </c>
      <c r="B433" s="5">
        <v>45619.8488194444</v>
      </c>
      <c r="C433" s="1" t="s">
        <v>16</v>
      </c>
      <c r="D433" s="6" t="s">
        <v>449</v>
      </c>
      <c r="E433" s="6" t="s">
        <v>18</v>
      </c>
      <c r="F433" s="5">
        <v>45619.8488194444</v>
      </c>
      <c r="G433" s="7">
        <f t="shared" si="12"/>
        <v>8</v>
      </c>
      <c r="H433" s="8">
        <f t="shared" si="13"/>
        <v>4.8</v>
      </c>
    </row>
  </sheetData>
  <autoFilter xmlns:etc="http://www.wps.cn/officeDocument/2017/etCustomData" ref="A1:H433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4"/>
  <sheetViews>
    <sheetView topLeftCell="A427" workbookViewId="0">
      <selection activeCell="H42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45627</v>
      </c>
      <c r="G2" s="7">
        <f t="shared" ref="G2:G65" si="0">DATEDIF(F2,"2024/12/31","D")+1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45627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45627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45627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45627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45627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45627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45627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45627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45627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45627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45627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45627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45627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45627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45627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45627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45627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45627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45627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45627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45627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45627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45627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45627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45627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45627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45627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45627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45627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45627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45627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45627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45627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45627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45627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45627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45627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45627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45627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45627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45627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45627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45627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45627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45627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45627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45627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45627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45627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45627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45627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45627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45627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45627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45627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45627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45627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45627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45627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45627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45627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45627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45627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45627</v>
      </c>
      <c r="G66" s="7">
        <f t="shared" ref="G66:G129" si="2">DATEDIF(F66,"2024/12/31","D")+1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45627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45627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45627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45627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45627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45627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45627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45627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45627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45627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45627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45627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45627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45627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45627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45627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45627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45627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45627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45627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45627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45627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45627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45627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45627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45627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45627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45627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45627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45627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45627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45627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45627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45627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45627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45627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45627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45627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45627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45627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45627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45627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45627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45627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45627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45627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45627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45627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45627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45627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45627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45627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45627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45627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45627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45627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45627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45627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45627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45627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45627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45627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45627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45627</v>
      </c>
      <c r="G130" s="7">
        <f t="shared" ref="G130:G193" si="4">DATEDIF(F130,"2024/12/31","D")+1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45627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45627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45627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45627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45627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45627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45627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45627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45627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45627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45627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45627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45627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45627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45627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45627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45627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45627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45627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45627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45627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45627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45627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45627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45627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45627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45627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45627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45627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45627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45627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45627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45627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45627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45627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45627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45627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45627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45627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45627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45627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45627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45627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45627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45627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45627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45627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45627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45627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45627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45627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45627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45627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45627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45627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45627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45627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45627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45627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45627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45627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45627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45627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45627</v>
      </c>
      <c r="G194" s="7">
        <f t="shared" ref="G194:G257" si="6">DATEDIF(F194,"2024/12/31","D")+1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45627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45627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45627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45627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45627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45627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45627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45627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45627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45627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45627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45627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45627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45627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45627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45627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45627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45627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45627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45627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45627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45627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45627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45627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45627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45627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45627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45627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45627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45627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45627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45627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45627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45627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45627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45627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45627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45627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45627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45627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45627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45627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45627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45627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45627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45627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45627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45627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45627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45627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45627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45627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45627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45627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45627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45627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45627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45627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45627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45627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45627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45627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45627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45627</v>
      </c>
      <c r="G258" s="7">
        <f t="shared" ref="G258:G321" si="8">DATEDIF(F258,"2024/12/31","D")+1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45627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45627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45627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45627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45627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45627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45627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45627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45627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45627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45627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45627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45627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45627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45627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45627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45627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45627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45627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45627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45627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45627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45627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45627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45627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45627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45627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45627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45627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45627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45627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45627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45627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45627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45627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45627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45627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45627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45627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45627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45627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45627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45627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45627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45627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45627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45627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45627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45627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45627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45627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45627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45627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45627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45627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45627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45627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45627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45627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45627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45627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45627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45627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45627</v>
      </c>
      <c r="G322" s="7">
        <f t="shared" ref="G322:G385" si="10">DATEDIF(F322,"2024/12/31","D")+1</f>
        <v>31</v>
      </c>
      <c r="H322" s="8">
        <f t="shared" ref="H322:H385" si="11">18/31*G322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45627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45627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45627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45627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45627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45627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45627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45627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45627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45627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45627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45627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45627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45627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45627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45627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45627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45627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45627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45627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45627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45627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45627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45627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45627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45627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45627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45627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45627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45627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45627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45627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45627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45627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45627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5">
        <v>45627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5">
        <v>45627</v>
      </c>
      <c r="G359" s="7">
        <f t="shared" si="10"/>
        <v>31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5">
        <v>45627</v>
      </c>
      <c r="G360" s="7">
        <f t="shared" si="10"/>
        <v>31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5">
        <v>45627</v>
      </c>
      <c r="G361" s="7">
        <f t="shared" si="10"/>
        <v>31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5">
        <v>45627</v>
      </c>
      <c r="G362" s="7">
        <f t="shared" si="10"/>
        <v>31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5">
        <v>45627</v>
      </c>
      <c r="G363" s="7">
        <f t="shared" si="10"/>
        <v>31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5">
        <v>45627</v>
      </c>
      <c r="G364" s="7">
        <f t="shared" si="10"/>
        <v>31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5">
        <v>45627</v>
      </c>
      <c r="G365" s="7">
        <f t="shared" si="10"/>
        <v>31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5">
        <v>45627</v>
      </c>
      <c r="G366" s="7">
        <f t="shared" si="10"/>
        <v>31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5">
        <v>45627</v>
      </c>
      <c r="G367" s="7">
        <f t="shared" si="10"/>
        <v>31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5">
        <v>45627</v>
      </c>
      <c r="G368" s="7">
        <f t="shared" si="10"/>
        <v>31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5">
        <v>45627</v>
      </c>
      <c r="G369" s="7">
        <f t="shared" si="10"/>
        <v>31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5">
        <v>45627</v>
      </c>
      <c r="G370" s="7">
        <f t="shared" si="10"/>
        <v>31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5">
        <v>45627</v>
      </c>
      <c r="G371" s="7">
        <f t="shared" si="10"/>
        <v>31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5">
        <v>45627</v>
      </c>
      <c r="G372" s="7">
        <f t="shared" si="10"/>
        <v>31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5">
        <v>45627</v>
      </c>
      <c r="G373" s="7">
        <f t="shared" si="10"/>
        <v>31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5">
        <v>45627</v>
      </c>
      <c r="G374" s="7">
        <f t="shared" si="10"/>
        <v>31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5">
        <v>45627</v>
      </c>
      <c r="G375" s="7">
        <f t="shared" si="10"/>
        <v>31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5">
        <v>45627</v>
      </c>
      <c r="G376" s="7">
        <f t="shared" si="10"/>
        <v>31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16</v>
      </c>
      <c r="D377" s="6" t="s">
        <v>393</v>
      </c>
      <c r="E377" s="4" t="s">
        <v>18</v>
      </c>
      <c r="F377" s="5">
        <v>45627</v>
      </c>
      <c r="G377" s="7">
        <f t="shared" si="10"/>
        <v>31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16</v>
      </c>
      <c r="D378" s="6" t="s">
        <v>394</v>
      </c>
      <c r="E378" s="4" t="s">
        <v>18</v>
      </c>
      <c r="F378" s="5">
        <v>45627</v>
      </c>
      <c r="G378" s="7">
        <f t="shared" si="10"/>
        <v>31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16</v>
      </c>
      <c r="D379" s="6" t="s">
        <v>395</v>
      </c>
      <c r="E379" s="4" t="s">
        <v>18</v>
      </c>
      <c r="F379" s="5">
        <v>45627</v>
      </c>
      <c r="G379" s="7">
        <f t="shared" si="10"/>
        <v>31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16</v>
      </c>
      <c r="D380" s="6" t="s">
        <v>396</v>
      </c>
      <c r="E380" s="4" t="s">
        <v>18</v>
      </c>
      <c r="F380" s="5">
        <v>45627</v>
      </c>
      <c r="G380" s="7">
        <f t="shared" si="10"/>
        <v>31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16</v>
      </c>
      <c r="D381" s="6" t="s">
        <v>397</v>
      </c>
      <c r="E381" s="4" t="s">
        <v>18</v>
      </c>
      <c r="F381" s="5">
        <v>45627</v>
      </c>
      <c r="G381" s="7">
        <f t="shared" si="10"/>
        <v>31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16</v>
      </c>
      <c r="D382" s="6" t="s">
        <v>398</v>
      </c>
      <c r="E382" s="4" t="s">
        <v>18</v>
      </c>
      <c r="F382" s="5">
        <v>45627</v>
      </c>
      <c r="G382" s="7">
        <f t="shared" si="10"/>
        <v>31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16</v>
      </c>
      <c r="D383" s="6" t="s">
        <v>399</v>
      </c>
      <c r="E383" s="4" t="s">
        <v>18</v>
      </c>
      <c r="F383" s="5">
        <v>45627</v>
      </c>
      <c r="G383" s="7">
        <f t="shared" si="10"/>
        <v>31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16</v>
      </c>
      <c r="D384" s="6" t="s">
        <v>400</v>
      </c>
      <c r="E384" s="4" t="s">
        <v>18</v>
      </c>
      <c r="F384" s="5">
        <v>45627</v>
      </c>
      <c r="G384" s="7">
        <f t="shared" si="10"/>
        <v>31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16</v>
      </c>
      <c r="D385" s="6" t="s">
        <v>401</v>
      </c>
      <c r="E385" s="4" t="s">
        <v>18</v>
      </c>
      <c r="F385" s="5">
        <v>45627</v>
      </c>
      <c r="G385" s="7">
        <f t="shared" si="10"/>
        <v>31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16</v>
      </c>
      <c r="D386" s="6" t="s">
        <v>402</v>
      </c>
      <c r="E386" s="4" t="s">
        <v>18</v>
      </c>
      <c r="F386" s="5">
        <v>45627</v>
      </c>
      <c r="G386" s="7">
        <f t="shared" ref="G386:G434" si="12">DATEDIF(F386,"2024/12/31","D")+1</f>
        <v>31</v>
      </c>
      <c r="H386" s="8">
        <f t="shared" ref="H386:H434" si="13">18/31*G386</f>
        <v>18</v>
      </c>
    </row>
    <row r="387" spans="1:8">
      <c r="A387" s="1" t="s">
        <v>4</v>
      </c>
      <c r="B387" s="5">
        <v>45530.7780439815</v>
      </c>
      <c r="C387" s="1" t="s">
        <v>16</v>
      </c>
      <c r="D387" s="6" t="s">
        <v>403</v>
      </c>
      <c r="E387" s="4" t="s">
        <v>18</v>
      </c>
      <c r="F387" s="5">
        <v>45627</v>
      </c>
      <c r="G387" s="7">
        <f t="shared" si="12"/>
        <v>31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16</v>
      </c>
      <c r="D388" s="6" t="s">
        <v>404</v>
      </c>
      <c r="E388" s="4" t="s">
        <v>18</v>
      </c>
      <c r="F388" s="5">
        <v>45627</v>
      </c>
      <c r="G388" s="7">
        <f t="shared" si="12"/>
        <v>31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16</v>
      </c>
      <c r="D389" s="6" t="s">
        <v>405</v>
      </c>
      <c r="E389" s="4" t="s">
        <v>18</v>
      </c>
      <c r="F389" s="5">
        <v>45627</v>
      </c>
      <c r="G389" s="7">
        <f t="shared" si="12"/>
        <v>31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16</v>
      </c>
      <c r="D390" s="6" t="s">
        <v>406</v>
      </c>
      <c r="E390" s="4" t="s">
        <v>18</v>
      </c>
      <c r="F390" s="5">
        <v>45627</v>
      </c>
      <c r="G390" s="7">
        <f t="shared" si="12"/>
        <v>31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16</v>
      </c>
      <c r="D391" s="6" t="s">
        <v>407</v>
      </c>
      <c r="E391" s="4" t="s">
        <v>18</v>
      </c>
      <c r="F391" s="5">
        <v>45627</v>
      </c>
      <c r="G391" s="7">
        <f t="shared" si="12"/>
        <v>31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16</v>
      </c>
      <c r="D392" s="6" t="s">
        <v>408</v>
      </c>
      <c r="E392" s="4" t="s">
        <v>18</v>
      </c>
      <c r="F392" s="5">
        <v>45627</v>
      </c>
      <c r="G392" s="7">
        <f t="shared" si="12"/>
        <v>31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16</v>
      </c>
      <c r="D393" s="6" t="s">
        <v>409</v>
      </c>
      <c r="E393" s="4" t="s">
        <v>18</v>
      </c>
      <c r="F393" s="5">
        <v>45627</v>
      </c>
      <c r="G393" s="7">
        <f t="shared" si="12"/>
        <v>31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16</v>
      </c>
      <c r="D394" s="6" t="s">
        <v>410</v>
      </c>
      <c r="E394" s="4" t="s">
        <v>18</v>
      </c>
      <c r="F394" s="5">
        <v>45627</v>
      </c>
      <c r="G394" s="7">
        <f t="shared" si="12"/>
        <v>31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16</v>
      </c>
      <c r="D395" s="6" t="s">
        <v>411</v>
      </c>
      <c r="E395" s="4" t="s">
        <v>18</v>
      </c>
      <c r="F395" s="5">
        <v>45627</v>
      </c>
      <c r="G395" s="7">
        <f t="shared" si="12"/>
        <v>31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16</v>
      </c>
      <c r="D396" s="6" t="s">
        <v>412</v>
      </c>
      <c r="E396" s="4" t="s">
        <v>18</v>
      </c>
      <c r="F396" s="5">
        <v>45627</v>
      </c>
      <c r="G396" s="7">
        <f t="shared" si="12"/>
        <v>31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16</v>
      </c>
      <c r="D397" s="6" t="s">
        <v>413</v>
      </c>
      <c r="E397" s="6" t="s">
        <v>18</v>
      </c>
      <c r="F397" s="5">
        <v>45627</v>
      </c>
      <c r="G397" s="7">
        <f t="shared" si="12"/>
        <v>31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16</v>
      </c>
      <c r="D398" s="6" t="s">
        <v>414</v>
      </c>
      <c r="E398" s="6" t="s">
        <v>18</v>
      </c>
      <c r="F398" s="5">
        <v>45627</v>
      </c>
      <c r="G398" s="7">
        <f t="shared" si="12"/>
        <v>31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16</v>
      </c>
      <c r="D399" s="6" t="s">
        <v>415</v>
      </c>
      <c r="E399" s="6" t="s">
        <v>18</v>
      </c>
      <c r="F399" s="5">
        <v>45627</v>
      </c>
      <c r="G399" s="7">
        <f t="shared" si="12"/>
        <v>31</v>
      </c>
      <c r="H399" s="8">
        <f t="shared" si="13"/>
        <v>18</v>
      </c>
    </row>
    <row r="400" spans="1:8">
      <c r="A400" s="1" t="s">
        <v>4</v>
      </c>
      <c r="B400" s="5">
        <v>45539.9539467593</v>
      </c>
      <c r="C400" s="1" t="s">
        <v>16</v>
      </c>
      <c r="D400" s="6" t="s">
        <v>416</v>
      </c>
      <c r="E400" s="6" t="s">
        <v>18</v>
      </c>
      <c r="F400" s="5">
        <v>45627</v>
      </c>
      <c r="G400" s="7">
        <f t="shared" si="12"/>
        <v>31</v>
      </c>
      <c r="H400" s="8">
        <f t="shared" si="13"/>
        <v>18</v>
      </c>
    </row>
    <row r="401" spans="1:8">
      <c r="A401" s="1" t="s">
        <v>4</v>
      </c>
      <c r="B401" s="5">
        <v>45540.7532986111</v>
      </c>
      <c r="C401" s="1" t="s">
        <v>16</v>
      </c>
      <c r="D401" s="6" t="s">
        <v>417</v>
      </c>
      <c r="E401" s="6" t="s">
        <v>18</v>
      </c>
      <c r="F401" s="5">
        <v>45627</v>
      </c>
      <c r="G401" s="7">
        <f t="shared" si="12"/>
        <v>31</v>
      </c>
      <c r="H401" s="8">
        <f t="shared" si="13"/>
        <v>18</v>
      </c>
    </row>
    <row r="402" spans="1:8">
      <c r="A402" s="1" t="s">
        <v>4</v>
      </c>
      <c r="B402" s="5">
        <v>45541.9063310185</v>
      </c>
      <c r="C402" s="1" t="s">
        <v>16</v>
      </c>
      <c r="D402" s="6" t="s">
        <v>418</v>
      </c>
      <c r="E402" s="6" t="s">
        <v>18</v>
      </c>
      <c r="F402" s="5">
        <v>45627</v>
      </c>
      <c r="G402" s="7">
        <f t="shared" si="12"/>
        <v>31</v>
      </c>
      <c r="H402" s="8">
        <f t="shared" si="13"/>
        <v>18</v>
      </c>
    </row>
    <row r="403" spans="1:8">
      <c r="A403" s="1" t="s">
        <v>4</v>
      </c>
      <c r="B403" s="5">
        <v>45543.7517708333</v>
      </c>
      <c r="C403" s="1" t="s">
        <v>16</v>
      </c>
      <c r="D403" s="6" t="s">
        <v>419</v>
      </c>
      <c r="E403" s="6" t="s">
        <v>18</v>
      </c>
      <c r="F403" s="5">
        <v>45627</v>
      </c>
      <c r="G403" s="7">
        <f t="shared" si="12"/>
        <v>31</v>
      </c>
      <c r="H403" s="8">
        <f t="shared" si="13"/>
        <v>18</v>
      </c>
    </row>
    <row r="404" spans="1:8">
      <c r="A404" s="1" t="s">
        <v>4</v>
      </c>
      <c r="B404" s="5">
        <v>45544.4134837963</v>
      </c>
      <c r="C404" s="1" t="s">
        <v>16</v>
      </c>
      <c r="D404" s="6" t="s">
        <v>420</v>
      </c>
      <c r="E404" s="6" t="s">
        <v>18</v>
      </c>
      <c r="F404" s="5">
        <v>45627</v>
      </c>
      <c r="G404" s="7">
        <f t="shared" si="12"/>
        <v>31</v>
      </c>
      <c r="H404" s="8">
        <f t="shared" si="13"/>
        <v>18</v>
      </c>
    </row>
    <row r="405" spans="1:8">
      <c r="A405" s="1" t="s">
        <v>4</v>
      </c>
      <c r="B405" s="5">
        <v>45547.6690277778</v>
      </c>
      <c r="C405" s="1" t="s">
        <v>16</v>
      </c>
      <c r="D405" s="6" t="s">
        <v>421</v>
      </c>
      <c r="E405" s="6" t="s">
        <v>18</v>
      </c>
      <c r="F405" s="5">
        <v>45627</v>
      </c>
      <c r="G405" s="7">
        <f t="shared" si="12"/>
        <v>31</v>
      </c>
      <c r="H405" s="8">
        <f t="shared" si="13"/>
        <v>18</v>
      </c>
    </row>
    <row r="406" spans="1:8">
      <c r="A406" s="1" t="s">
        <v>4</v>
      </c>
      <c r="B406" s="5">
        <v>45547.7018287037</v>
      </c>
      <c r="C406" s="1" t="s">
        <v>16</v>
      </c>
      <c r="D406" s="6" t="s">
        <v>422</v>
      </c>
      <c r="E406" s="6" t="s">
        <v>18</v>
      </c>
      <c r="F406" s="5">
        <v>45627</v>
      </c>
      <c r="G406" s="7">
        <f t="shared" si="12"/>
        <v>31</v>
      </c>
      <c r="H406" s="8">
        <f t="shared" si="13"/>
        <v>18</v>
      </c>
    </row>
    <row r="407" spans="1:8">
      <c r="A407" s="1" t="s">
        <v>4</v>
      </c>
      <c r="B407" s="5">
        <v>45547.7518981481</v>
      </c>
      <c r="C407" s="1" t="s">
        <v>16</v>
      </c>
      <c r="D407" s="6" t="s">
        <v>423</v>
      </c>
      <c r="E407" s="6" t="s">
        <v>18</v>
      </c>
      <c r="F407" s="5">
        <v>45627</v>
      </c>
      <c r="G407" s="7">
        <f t="shared" si="12"/>
        <v>31</v>
      </c>
      <c r="H407" s="8">
        <f t="shared" si="13"/>
        <v>18</v>
      </c>
    </row>
    <row r="408" spans="1:8">
      <c r="A408" s="1" t="s">
        <v>4</v>
      </c>
      <c r="B408" s="5">
        <v>45548.6858680556</v>
      </c>
      <c r="C408" s="1" t="s">
        <v>16</v>
      </c>
      <c r="D408" s="6" t="s">
        <v>424</v>
      </c>
      <c r="E408" s="6" t="s">
        <v>18</v>
      </c>
      <c r="F408" s="5">
        <v>45627</v>
      </c>
      <c r="G408" s="7">
        <f t="shared" si="12"/>
        <v>31</v>
      </c>
      <c r="H408" s="8">
        <f t="shared" si="13"/>
        <v>18</v>
      </c>
    </row>
    <row r="409" spans="1:8">
      <c r="A409" s="1" t="s">
        <v>4</v>
      </c>
      <c r="B409" s="5">
        <v>45549.6323148148</v>
      </c>
      <c r="C409" s="1" t="s">
        <v>16</v>
      </c>
      <c r="D409" s="6" t="s">
        <v>425</v>
      </c>
      <c r="E409" s="6" t="s">
        <v>18</v>
      </c>
      <c r="F409" s="5">
        <v>45627</v>
      </c>
      <c r="G409" s="7">
        <f t="shared" si="12"/>
        <v>31</v>
      </c>
      <c r="H409" s="8">
        <f t="shared" si="13"/>
        <v>18</v>
      </c>
    </row>
    <row r="410" spans="1:8">
      <c r="A410" s="1" t="s">
        <v>4</v>
      </c>
      <c r="B410" s="5">
        <v>45549.8152430556</v>
      </c>
      <c r="C410" s="1" t="s">
        <v>16</v>
      </c>
      <c r="D410" s="6" t="s">
        <v>426</v>
      </c>
      <c r="E410" s="6" t="s">
        <v>18</v>
      </c>
      <c r="F410" s="5">
        <v>45627</v>
      </c>
      <c r="G410" s="7">
        <f t="shared" si="12"/>
        <v>31</v>
      </c>
      <c r="H410" s="8">
        <f t="shared" si="13"/>
        <v>18</v>
      </c>
    </row>
    <row r="411" spans="1:8">
      <c r="A411" s="1" t="s">
        <v>4</v>
      </c>
      <c r="B411" s="5">
        <v>45551.5422453704</v>
      </c>
      <c r="C411" s="1" t="s">
        <v>16</v>
      </c>
      <c r="D411" s="6" t="s">
        <v>427</v>
      </c>
      <c r="E411" s="6" t="s">
        <v>18</v>
      </c>
      <c r="F411" s="5">
        <v>45627</v>
      </c>
      <c r="G411" s="7">
        <f t="shared" si="12"/>
        <v>31</v>
      </c>
      <c r="H411" s="8">
        <f t="shared" si="13"/>
        <v>18</v>
      </c>
    </row>
    <row r="412" spans="1:8">
      <c r="A412" s="1" t="s">
        <v>4</v>
      </c>
      <c r="B412" s="5">
        <v>45553.699224537</v>
      </c>
      <c r="C412" s="1" t="s">
        <v>16</v>
      </c>
      <c r="D412" s="6" t="s">
        <v>428</v>
      </c>
      <c r="E412" s="6" t="s">
        <v>18</v>
      </c>
      <c r="F412" s="5">
        <v>45627</v>
      </c>
      <c r="G412" s="7">
        <f t="shared" si="12"/>
        <v>31</v>
      </c>
      <c r="H412" s="8">
        <f t="shared" si="13"/>
        <v>18</v>
      </c>
    </row>
    <row r="413" spans="1:8">
      <c r="A413" s="1" t="s">
        <v>4</v>
      </c>
      <c r="B413" s="5">
        <v>45554.6573842593</v>
      </c>
      <c r="C413" s="1" t="s">
        <v>16</v>
      </c>
      <c r="D413" s="6" t="s">
        <v>429</v>
      </c>
      <c r="E413" s="6" t="s">
        <v>18</v>
      </c>
      <c r="F413" s="5">
        <v>45627</v>
      </c>
      <c r="G413" s="7">
        <f t="shared" si="12"/>
        <v>31</v>
      </c>
      <c r="H413" s="8">
        <f t="shared" si="13"/>
        <v>18</v>
      </c>
    </row>
    <row r="414" spans="1:8">
      <c r="A414" s="1" t="s">
        <v>4</v>
      </c>
      <c r="B414" s="5">
        <v>45554.6687152778</v>
      </c>
      <c r="C414" s="1" t="s">
        <v>16</v>
      </c>
      <c r="D414" s="6" t="s">
        <v>430</v>
      </c>
      <c r="E414" s="6" t="s">
        <v>18</v>
      </c>
      <c r="F414" s="5">
        <v>45627</v>
      </c>
      <c r="G414" s="7">
        <f t="shared" si="12"/>
        <v>31</v>
      </c>
      <c r="H414" s="8">
        <f t="shared" si="13"/>
        <v>18</v>
      </c>
    </row>
    <row r="415" spans="1:8">
      <c r="A415" s="1" t="s">
        <v>4</v>
      </c>
      <c r="B415" s="5">
        <v>45555.4382291667</v>
      </c>
      <c r="C415" s="1" t="s">
        <v>16</v>
      </c>
      <c r="D415" s="6" t="s">
        <v>431</v>
      </c>
      <c r="E415" s="6" t="s">
        <v>18</v>
      </c>
      <c r="F415" s="5">
        <v>45627</v>
      </c>
      <c r="G415" s="7">
        <f t="shared" si="12"/>
        <v>31</v>
      </c>
      <c r="H415" s="8">
        <f t="shared" si="13"/>
        <v>18</v>
      </c>
    </row>
    <row r="416" spans="1:8">
      <c r="A416" s="1" t="s">
        <v>4</v>
      </c>
      <c r="B416" s="5">
        <v>45557.5739351852</v>
      </c>
      <c r="C416" s="1" t="s">
        <v>16</v>
      </c>
      <c r="D416" s="6" t="s">
        <v>432</v>
      </c>
      <c r="E416" s="6" t="s">
        <v>18</v>
      </c>
      <c r="F416" s="5">
        <v>45627</v>
      </c>
      <c r="G416" s="7">
        <f t="shared" si="12"/>
        <v>31</v>
      </c>
      <c r="H416" s="8">
        <f t="shared" si="13"/>
        <v>18</v>
      </c>
    </row>
    <row r="417" spans="1:8">
      <c r="A417" s="1" t="s">
        <v>4</v>
      </c>
      <c r="B417" s="5">
        <v>45563.6232060185</v>
      </c>
      <c r="C417" s="1" t="s">
        <v>16</v>
      </c>
      <c r="D417" s="6" t="s">
        <v>433</v>
      </c>
      <c r="E417" s="6" t="s">
        <v>18</v>
      </c>
      <c r="F417" s="5">
        <v>45627</v>
      </c>
      <c r="G417" s="7">
        <f t="shared" si="12"/>
        <v>31</v>
      </c>
      <c r="H417" s="8">
        <f t="shared" si="13"/>
        <v>18</v>
      </c>
    </row>
    <row r="418" spans="1:8">
      <c r="A418" s="1" t="s">
        <v>4</v>
      </c>
      <c r="B418" s="5">
        <v>45563.7312037037</v>
      </c>
      <c r="C418" s="1" t="s">
        <v>16</v>
      </c>
      <c r="D418" s="6" t="s">
        <v>434</v>
      </c>
      <c r="E418" s="6" t="s">
        <v>18</v>
      </c>
      <c r="F418" s="5">
        <v>45627</v>
      </c>
      <c r="G418" s="7">
        <f t="shared" si="12"/>
        <v>31</v>
      </c>
      <c r="H418" s="8">
        <f t="shared" si="13"/>
        <v>18</v>
      </c>
    </row>
    <row r="419" spans="1:8">
      <c r="A419" s="1" t="s">
        <v>4</v>
      </c>
      <c r="B419" s="5">
        <v>45564.6037731481</v>
      </c>
      <c r="C419" s="1" t="s">
        <v>16</v>
      </c>
      <c r="D419" s="6" t="s">
        <v>435</v>
      </c>
      <c r="E419" s="6" t="s">
        <v>18</v>
      </c>
      <c r="F419" s="5">
        <v>45627</v>
      </c>
      <c r="G419" s="7">
        <f t="shared" si="12"/>
        <v>31</v>
      </c>
      <c r="H419" s="8">
        <f t="shared" si="13"/>
        <v>18</v>
      </c>
    </row>
    <row r="420" spans="1:8">
      <c r="A420" s="1" t="s">
        <v>4</v>
      </c>
      <c r="B420" s="5">
        <v>45565.8274189815</v>
      </c>
      <c r="C420" s="1" t="s">
        <v>16</v>
      </c>
      <c r="D420" s="6" t="s">
        <v>436</v>
      </c>
      <c r="E420" s="6" t="s">
        <v>18</v>
      </c>
      <c r="F420" s="5">
        <v>45627</v>
      </c>
      <c r="G420" s="7">
        <f t="shared" si="12"/>
        <v>31</v>
      </c>
      <c r="H420" s="8">
        <f t="shared" si="13"/>
        <v>18</v>
      </c>
    </row>
    <row r="421" spans="1:8">
      <c r="A421" s="1" t="s">
        <v>4</v>
      </c>
      <c r="B421" s="5">
        <v>45571.4450578704</v>
      </c>
      <c r="C421" s="1" t="s">
        <v>16</v>
      </c>
      <c r="D421" s="6" t="s">
        <v>437</v>
      </c>
      <c r="E421" s="6" t="s">
        <v>18</v>
      </c>
      <c r="F421" s="5">
        <v>45627</v>
      </c>
      <c r="G421" s="7">
        <f t="shared" si="12"/>
        <v>31</v>
      </c>
      <c r="H421" s="8">
        <f t="shared" si="13"/>
        <v>18</v>
      </c>
    </row>
    <row r="422" spans="1:8">
      <c r="A422" s="1" t="s">
        <v>4</v>
      </c>
      <c r="B422" s="5">
        <v>45571.7396875</v>
      </c>
      <c r="C422" s="1" t="s">
        <v>16</v>
      </c>
      <c r="D422" s="6" t="s">
        <v>438</v>
      </c>
      <c r="E422" s="6" t="s">
        <v>18</v>
      </c>
      <c r="F422" s="5">
        <v>45627</v>
      </c>
      <c r="G422" s="7">
        <f t="shared" si="12"/>
        <v>31</v>
      </c>
      <c r="H422" s="8">
        <f t="shared" si="13"/>
        <v>18</v>
      </c>
    </row>
    <row r="423" spans="1:8">
      <c r="A423" s="1" t="s">
        <v>4</v>
      </c>
      <c r="B423" s="5">
        <v>45573.3753935185</v>
      </c>
      <c r="C423" s="1" t="s">
        <v>16</v>
      </c>
      <c r="D423" s="6" t="s">
        <v>439</v>
      </c>
      <c r="E423" s="6" t="s">
        <v>18</v>
      </c>
      <c r="F423" s="5">
        <v>45627</v>
      </c>
      <c r="G423" s="7">
        <f t="shared" si="12"/>
        <v>31</v>
      </c>
      <c r="H423" s="8">
        <f t="shared" si="13"/>
        <v>18</v>
      </c>
    </row>
    <row r="424" spans="1:8">
      <c r="A424" s="1" t="s">
        <v>4</v>
      </c>
      <c r="B424" s="5">
        <v>45575.8008333333</v>
      </c>
      <c r="C424" s="1" t="s">
        <v>16</v>
      </c>
      <c r="D424" s="6" t="s">
        <v>440</v>
      </c>
      <c r="E424" s="6" t="s">
        <v>18</v>
      </c>
      <c r="F424" s="5">
        <v>45627</v>
      </c>
      <c r="G424" s="7">
        <f t="shared" si="12"/>
        <v>31</v>
      </c>
      <c r="H424" s="8">
        <f t="shared" si="13"/>
        <v>18</v>
      </c>
    </row>
    <row r="425" spans="1:8">
      <c r="A425" s="1" t="s">
        <v>4</v>
      </c>
      <c r="B425" s="5">
        <v>45577.7246875</v>
      </c>
      <c r="C425" s="1" t="s">
        <v>16</v>
      </c>
      <c r="D425" s="6" t="s">
        <v>441</v>
      </c>
      <c r="E425" s="6" t="s">
        <v>18</v>
      </c>
      <c r="F425" s="5">
        <v>45627</v>
      </c>
      <c r="G425" s="7">
        <f t="shared" si="12"/>
        <v>31</v>
      </c>
      <c r="H425" s="8">
        <f t="shared" si="13"/>
        <v>18</v>
      </c>
    </row>
    <row r="426" spans="1:8">
      <c r="A426" s="1" t="s">
        <v>4</v>
      </c>
      <c r="B426" s="5">
        <v>45583.4519444444</v>
      </c>
      <c r="C426" s="1" t="s">
        <v>16</v>
      </c>
      <c r="D426" s="6" t="s">
        <v>442</v>
      </c>
      <c r="E426" s="6" t="s">
        <v>18</v>
      </c>
      <c r="F426" s="5">
        <v>45627</v>
      </c>
      <c r="G426" s="7">
        <f t="shared" si="12"/>
        <v>31</v>
      </c>
      <c r="H426" s="8">
        <f t="shared" si="13"/>
        <v>18</v>
      </c>
    </row>
    <row r="427" spans="1:8">
      <c r="A427" s="1" t="s">
        <v>4</v>
      </c>
      <c r="B427" s="5">
        <v>45587.3780208333</v>
      </c>
      <c r="C427" s="1" t="s">
        <v>16</v>
      </c>
      <c r="D427" s="6" t="s">
        <v>443</v>
      </c>
      <c r="E427" s="6" t="s">
        <v>18</v>
      </c>
      <c r="F427" s="5">
        <v>45627</v>
      </c>
      <c r="G427" s="7">
        <f t="shared" si="12"/>
        <v>31</v>
      </c>
      <c r="H427" s="8">
        <f t="shared" si="13"/>
        <v>18</v>
      </c>
    </row>
    <row r="428" spans="1:8">
      <c r="A428" s="1" t="s">
        <v>4</v>
      </c>
      <c r="B428" s="5">
        <v>45589.8126736111</v>
      </c>
      <c r="C428" s="1" t="s">
        <v>16</v>
      </c>
      <c r="D428" s="6" t="s">
        <v>444</v>
      </c>
      <c r="E428" s="6" t="s">
        <v>18</v>
      </c>
      <c r="F428" s="5">
        <v>45627</v>
      </c>
      <c r="G428" s="7">
        <f t="shared" si="12"/>
        <v>31</v>
      </c>
      <c r="H428" s="8">
        <f t="shared" si="13"/>
        <v>18</v>
      </c>
    </row>
    <row r="429" spans="1:8">
      <c r="A429" s="1" t="s">
        <v>4</v>
      </c>
      <c r="B429" s="5">
        <v>45595.4866666667</v>
      </c>
      <c r="C429" s="1" t="s">
        <v>16</v>
      </c>
      <c r="D429" s="6" t="s">
        <v>445</v>
      </c>
      <c r="E429" s="6" t="s">
        <v>18</v>
      </c>
      <c r="F429" s="5">
        <v>45627</v>
      </c>
      <c r="G429" s="7">
        <f t="shared" si="12"/>
        <v>31</v>
      </c>
      <c r="H429" s="8">
        <f t="shared" si="13"/>
        <v>18</v>
      </c>
    </row>
    <row r="430" spans="1:8">
      <c r="A430" s="1" t="s">
        <v>4</v>
      </c>
      <c r="B430" s="5">
        <v>45595.7123611111</v>
      </c>
      <c r="C430" s="1" t="s">
        <v>16</v>
      </c>
      <c r="D430" s="6" t="s">
        <v>446</v>
      </c>
      <c r="E430" s="6" t="s">
        <v>18</v>
      </c>
      <c r="F430" s="5">
        <v>45627</v>
      </c>
      <c r="G430" s="7">
        <f t="shared" si="12"/>
        <v>31</v>
      </c>
      <c r="H430" s="8">
        <f t="shared" si="13"/>
        <v>18</v>
      </c>
    </row>
    <row r="431" spans="1:8">
      <c r="A431" s="1" t="s">
        <v>4</v>
      </c>
      <c r="B431" s="5">
        <v>45596.5833101852</v>
      </c>
      <c r="C431" s="1" t="s">
        <v>16</v>
      </c>
      <c r="D431" s="6" t="s">
        <v>447</v>
      </c>
      <c r="E431" s="6" t="s">
        <v>18</v>
      </c>
      <c r="F431" s="5">
        <v>45627</v>
      </c>
      <c r="G431" s="7">
        <f t="shared" si="12"/>
        <v>31</v>
      </c>
      <c r="H431" s="8">
        <f t="shared" si="13"/>
        <v>18</v>
      </c>
    </row>
    <row r="432" spans="1:8">
      <c r="A432" s="1" t="s">
        <v>4</v>
      </c>
      <c r="B432" s="5">
        <v>45598.5466435185</v>
      </c>
      <c r="C432" s="1" t="s">
        <v>16</v>
      </c>
      <c r="D432" s="6" t="s">
        <v>448</v>
      </c>
      <c r="E432" s="6" t="s">
        <v>18</v>
      </c>
      <c r="F432" s="5">
        <v>45627</v>
      </c>
      <c r="G432" s="7">
        <f t="shared" si="12"/>
        <v>31</v>
      </c>
      <c r="H432" s="8">
        <f t="shared" si="13"/>
        <v>18</v>
      </c>
    </row>
    <row r="433" spans="1:8">
      <c r="A433" s="1" t="s">
        <v>4</v>
      </c>
      <c r="B433" s="5">
        <v>45619.8488194444</v>
      </c>
      <c r="C433" s="1" t="s">
        <v>16</v>
      </c>
      <c r="D433" s="6" t="s">
        <v>449</v>
      </c>
      <c r="E433" s="6" t="s">
        <v>18</v>
      </c>
      <c r="F433" s="5">
        <v>45627</v>
      </c>
      <c r="G433" s="7">
        <f t="shared" si="12"/>
        <v>31</v>
      </c>
      <c r="H433" s="8">
        <f t="shared" si="13"/>
        <v>18</v>
      </c>
    </row>
    <row r="434" spans="1:8">
      <c r="A434" s="1" t="s">
        <v>4</v>
      </c>
      <c r="B434" s="5">
        <v>45655.7333449074</v>
      </c>
      <c r="C434" s="1" t="s">
        <v>16</v>
      </c>
      <c r="D434" s="1" t="s">
        <v>450</v>
      </c>
      <c r="E434" s="6" t="s">
        <v>18</v>
      </c>
      <c r="F434" s="5">
        <v>45655.7333449074</v>
      </c>
      <c r="G434" s="7">
        <f t="shared" si="12"/>
        <v>3</v>
      </c>
      <c r="H434" s="8">
        <f t="shared" si="13"/>
        <v>1.74193548387097</v>
      </c>
    </row>
  </sheetData>
  <autoFilter xmlns:etc="http://www.wps.cn/officeDocument/2017/etCustomData" ref="A1:H434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I11" sqref="I11"/>
    </sheetView>
  </sheetViews>
  <sheetFormatPr defaultColWidth="9.14285714285714" defaultRowHeight="13.5" outlineLevelRow="2"/>
  <cols>
    <col min="1" max="1" width="9.71428571428571" style="13" customWidth="1"/>
    <col min="2" max="9" width="9.71428571428571" style="14" customWidth="1"/>
    <col min="10" max="10" width="10.7142857142857" style="13"/>
    <col min="11" max="16384" width="9.14285714285714" style="13"/>
  </cols>
  <sheetData>
    <row r="1" ht="30" customHeight="1" spans="1:9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="11" customFormat="1" ht="28" customHeight="1" spans="1:9">
      <c r="A2" s="16" t="s">
        <v>0</v>
      </c>
      <c r="B2" s="16">
        <v>2023.12</v>
      </c>
      <c r="C2" s="16">
        <v>2024.1</v>
      </c>
      <c r="D2" s="16">
        <v>2024.2</v>
      </c>
      <c r="E2" s="16">
        <v>2024.3</v>
      </c>
      <c r="F2" s="16">
        <v>2024.4</v>
      </c>
      <c r="G2" s="16">
        <v>2024.5</v>
      </c>
      <c r="H2" s="16">
        <v>2024.6</v>
      </c>
      <c r="I2" s="16" t="s">
        <v>2</v>
      </c>
    </row>
    <row r="3" s="12" customFormat="1" ht="28" customHeight="1" spans="1:9">
      <c r="A3" s="17" t="s">
        <v>3</v>
      </c>
      <c r="B3" s="18">
        <v>446.516129</v>
      </c>
      <c r="C3" s="18">
        <v>1276.83871</v>
      </c>
      <c r="D3" s="18">
        <v>1785.724138</v>
      </c>
      <c r="E3" s="18">
        <v>4488.967742</v>
      </c>
      <c r="F3" s="18">
        <v>5451</v>
      </c>
      <c r="G3" s="18">
        <v>5930.709677</v>
      </c>
      <c r="H3" s="18">
        <v>6262.8</v>
      </c>
      <c r="I3" s="18">
        <f>SUM(B3:H3)</f>
        <v>25642.556396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H10" sqref="H10:H11"/>
    </sheetView>
  </sheetViews>
  <sheetFormatPr defaultColWidth="9.14285714285714" defaultRowHeight="13.5" outlineLevelRow="2" outlineLevelCol="7"/>
  <cols>
    <col min="1" max="1" width="9.71428571428571" style="13" customWidth="1"/>
    <col min="2" max="8" width="9.71428571428571" style="14" customWidth="1"/>
    <col min="9" max="9" width="10.7142857142857" style="13"/>
    <col min="10" max="16384" width="9.14285714285714" style="13"/>
  </cols>
  <sheetData>
    <row r="1" ht="29" customHeight="1" spans="1:8">
      <c r="A1" s="15" t="s">
        <v>4</v>
      </c>
      <c r="B1" s="15"/>
      <c r="C1" s="15"/>
      <c r="D1" s="15"/>
      <c r="E1" s="15"/>
      <c r="F1" s="15"/>
      <c r="G1" s="15"/>
      <c r="H1" s="15"/>
    </row>
    <row r="2" s="11" customFormat="1" ht="29" customHeight="1" spans="1:8">
      <c r="A2" s="16" t="s">
        <v>5</v>
      </c>
      <c r="B2" s="16">
        <v>2024.7</v>
      </c>
      <c r="C2" s="16">
        <v>2024.8</v>
      </c>
      <c r="D2" s="16">
        <v>2024.9</v>
      </c>
      <c r="E2" s="16" t="s">
        <v>1</v>
      </c>
      <c r="F2" s="16" t="s">
        <v>6</v>
      </c>
      <c r="G2" s="16" t="s">
        <v>7</v>
      </c>
      <c r="H2" s="16" t="s">
        <v>2</v>
      </c>
    </row>
    <row r="3" s="12" customFormat="1" ht="29" customHeight="1" spans="1:8">
      <c r="A3" s="17" t="s">
        <v>3</v>
      </c>
      <c r="B3" s="18">
        <v>6592.645161</v>
      </c>
      <c r="C3" s="18">
        <v>6872.51612903226</v>
      </c>
      <c r="D3" s="18">
        <v>7351.2</v>
      </c>
      <c r="E3" s="18">
        <v>7632</v>
      </c>
      <c r="F3" s="18">
        <v>7762.2</v>
      </c>
      <c r="G3" s="18">
        <v>7777.74193548387</v>
      </c>
      <c r="H3" s="18">
        <f>SUM(B3:G3)</f>
        <v>43988.3032255161</v>
      </c>
    </row>
  </sheetData>
  <mergeCells count="1">
    <mergeCell ref="A1:H1"/>
  </mergeCells>
  <pageMargins left="0.75" right="0.75" top="1" bottom="1" header="0.5" footer="0.5"/>
  <headerFooter/>
  <ignoredErrors>
    <ignoredError sqref="E2:G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opLeftCell="A19" workbookViewId="0">
      <selection activeCell="J34" sqref="J34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45261.6781828704</v>
      </c>
      <c r="G2" s="7">
        <f t="shared" ref="G2:G53" si="0">DATEDIF(F2,"2023/12/31","D")+1</f>
        <v>31</v>
      </c>
      <c r="H2" s="8">
        <f t="shared" ref="H2:H53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45261.6895023148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45261.7013194444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45261.7080902778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45261.8252777778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45263.7218518518</v>
      </c>
      <c r="G7" s="7">
        <f t="shared" si="0"/>
        <v>29</v>
      </c>
      <c r="H7" s="8">
        <f t="shared" si="1"/>
        <v>16.8387096774194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45263.7475</v>
      </c>
      <c r="G8" s="7">
        <f t="shared" si="0"/>
        <v>29</v>
      </c>
      <c r="H8" s="8">
        <f t="shared" si="1"/>
        <v>16.8387096774194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45263.8140046296</v>
      </c>
      <c r="G9" s="7">
        <f t="shared" si="0"/>
        <v>29</v>
      </c>
      <c r="H9" s="8">
        <f t="shared" si="1"/>
        <v>16.8387096774194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45266.5818402778</v>
      </c>
      <c r="G10" s="7">
        <f t="shared" si="0"/>
        <v>26</v>
      </c>
      <c r="H10" s="8">
        <f t="shared" si="1"/>
        <v>15.0967741935484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45266.7498958333</v>
      </c>
      <c r="G11" s="7">
        <f t="shared" si="0"/>
        <v>26</v>
      </c>
      <c r="H11" s="8">
        <f t="shared" si="1"/>
        <v>15.0967741935484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45269.4798611111</v>
      </c>
      <c r="G12" s="7">
        <f t="shared" si="0"/>
        <v>23</v>
      </c>
      <c r="H12" s="8">
        <f t="shared" si="1"/>
        <v>13.3548387096774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45270.4662615741</v>
      </c>
      <c r="G13" s="7">
        <f t="shared" si="0"/>
        <v>22</v>
      </c>
      <c r="H13" s="8">
        <f t="shared" si="1"/>
        <v>12.7741935483871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45270.7720023148</v>
      </c>
      <c r="G14" s="7">
        <f t="shared" si="0"/>
        <v>22</v>
      </c>
      <c r="H14" s="8">
        <f t="shared" si="1"/>
        <v>12.7741935483871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45270.8171180556</v>
      </c>
      <c r="G15" s="7">
        <f t="shared" si="0"/>
        <v>22</v>
      </c>
      <c r="H15" s="8">
        <f t="shared" si="1"/>
        <v>12.7741935483871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45270.8217939815</v>
      </c>
      <c r="G16" s="7">
        <f t="shared" si="0"/>
        <v>22</v>
      </c>
      <c r="H16" s="8">
        <f t="shared" si="1"/>
        <v>12.7741935483871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45270.8449537037</v>
      </c>
      <c r="G17" s="7">
        <f t="shared" si="0"/>
        <v>22</v>
      </c>
      <c r="H17" s="8">
        <f t="shared" si="1"/>
        <v>12.7741935483871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45270.8577546296</v>
      </c>
      <c r="G18" s="7">
        <f t="shared" si="0"/>
        <v>22</v>
      </c>
      <c r="H18" s="8">
        <f t="shared" si="1"/>
        <v>12.7741935483871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45270.8675462963</v>
      </c>
      <c r="G19" s="7">
        <f t="shared" si="0"/>
        <v>22</v>
      </c>
      <c r="H19" s="8">
        <f t="shared" si="1"/>
        <v>12.7741935483871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45270.87625</v>
      </c>
      <c r="G20" s="7">
        <f t="shared" si="0"/>
        <v>22</v>
      </c>
      <c r="H20" s="8">
        <f t="shared" si="1"/>
        <v>12.7741935483871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45270.8972916667</v>
      </c>
      <c r="G21" s="7">
        <f t="shared" si="0"/>
        <v>22</v>
      </c>
      <c r="H21" s="8">
        <f t="shared" si="1"/>
        <v>12.7741935483871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45270.9126041667</v>
      </c>
      <c r="G22" s="7">
        <f t="shared" si="0"/>
        <v>22</v>
      </c>
      <c r="H22" s="8">
        <f t="shared" si="1"/>
        <v>12.7741935483871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45270.9265740741</v>
      </c>
      <c r="G23" s="7">
        <f t="shared" si="0"/>
        <v>22</v>
      </c>
      <c r="H23" s="8">
        <f t="shared" si="1"/>
        <v>12.7741935483871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45271.8411689815</v>
      </c>
      <c r="G24" s="7">
        <f t="shared" si="0"/>
        <v>21</v>
      </c>
      <c r="H24" s="8">
        <f t="shared" si="1"/>
        <v>12.1935483870968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45272.493599537</v>
      </c>
      <c r="G25" s="7">
        <f t="shared" si="0"/>
        <v>20</v>
      </c>
      <c r="H25" s="8">
        <f t="shared" si="1"/>
        <v>11.6129032258065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45273.5866666667</v>
      </c>
      <c r="G26" s="7">
        <f t="shared" si="0"/>
        <v>19</v>
      </c>
      <c r="H26" s="8">
        <f t="shared" si="1"/>
        <v>11.0322580645161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45275.8395486111</v>
      </c>
      <c r="G27" s="7">
        <f t="shared" si="0"/>
        <v>17</v>
      </c>
      <c r="H27" s="8">
        <f t="shared" si="1"/>
        <v>9.87096774193548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45276.4317708333</v>
      </c>
      <c r="G28" s="7">
        <f t="shared" si="0"/>
        <v>16</v>
      </c>
      <c r="H28" s="8">
        <f t="shared" si="1"/>
        <v>9.29032258064516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45276.5056365741</v>
      </c>
      <c r="G29" s="7">
        <f t="shared" si="0"/>
        <v>16</v>
      </c>
      <c r="H29" s="8">
        <f t="shared" si="1"/>
        <v>9.29032258064516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45278.5949305556</v>
      </c>
      <c r="G30" s="7">
        <f t="shared" si="0"/>
        <v>14</v>
      </c>
      <c r="H30" s="8">
        <f t="shared" si="1"/>
        <v>8.12903225806452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45279.8303935185</v>
      </c>
      <c r="G31" s="7">
        <f t="shared" si="0"/>
        <v>13</v>
      </c>
      <c r="H31" s="8">
        <f t="shared" si="1"/>
        <v>7.54838709677419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45280.7533564815</v>
      </c>
      <c r="G32" s="7">
        <f t="shared" si="0"/>
        <v>12</v>
      </c>
      <c r="H32" s="8">
        <f t="shared" si="1"/>
        <v>6.96774193548387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45282.5307638889</v>
      </c>
      <c r="G33" s="7">
        <f t="shared" si="0"/>
        <v>10</v>
      </c>
      <c r="H33" s="8">
        <f t="shared" si="1"/>
        <v>5.80645161290323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45285.800150463</v>
      </c>
      <c r="G34" s="7">
        <f t="shared" si="0"/>
        <v>7</v>
      </c>
      <c r="H34" s="8">
        <f t="shared" si="1"/>
        <v>4.06451612903226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45285.8770717593</v>
      </c>
      <c r="G35" s="7">
        <f t="shared" si="0"/>
        <v>7</v>
      </c>
      <c r="H35" s="8">
        <f t="shared" si="1"/>
        <v>4.06451612903226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45286.5942361111</v>
      </c>
      <c r="G36" s="7">
        <f t="shared" si="0"/>
        <v>6</v>
      </c>
      <c r="H36" s="8">
        <f t="shared" si="1"/>
        <v>3.48387096774194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45286.6206018518</v>
      </c>
      <c r="G37" s="7">
        <f t="shared" si="0"/>
        <v>6</v>
      </c>
      <c r="H37" s="8">
        <f t="shared" si="1"/>
        <v>3.48387096774194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45288.5394212963</v>
      </c>
      <c r="G38" s="7">
        <f t="shared" si="0"/>
        <v>4</v>
      </c>
      <c r="H38" s="8">
        <f t="shared" si="1"/>
        <v>2.32258064516129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45289.5260300926</v>
      </c>
      <c r="G39" s="7">
        <f t="shared" si="0"/>
        <v>3</v>
      </c>
      <c r="H39" s="8">
        <f t="shared" si="1"/>
        <v>1.74193548387097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45289.5327546296</v>
      </c>
      <c r="G40" s="7">
        <f t="shared" si="0"/>
        <v>3</v>
      </c>
      <c r="H40" s="8">
        <f t="shared" si="1"/>
        <v>1.74193548387097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45290.4168981481</v>
      </c>
      <c r="G41" s="7">
        <f t="shared" si="0"/>
        <v>2</v>
      </c>
      <c r="H41" s="8">
        <f t="shared" si="1"/>
        <v>1.16129032258065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45290.6962962963</v>
      </c>
      <c r="G42" s="7">
        <f t="shared" si="0"/>
        <v>2</v>
      </c>
      <c r="H42" s="8">
        <f t="shared" si="1"/>
        <v>1.16129032258065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45290.7160185185</v>
      </c>
      <c r="G43" s="7">
        <f t="shared" si="0"/>
        <v>2</v>
      </c>
      <c r="H43" s="8">
        <f t="shared" si="1"/>
        <v>1.16129032258065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45291.4549305556</v>
      </c>
      <c r="G44" s="7">
        <f t="shared" si="0"/>
        <v>1</v>
      </c>
      <c r="H44" s="8">
        <f t="shared" si="1"/>
        <v>0.580645161290323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45291.4605439815</v>
      </c>
      <c r="G45" s="7">
        <f t="shared" si="0"/>
        <v>1</v>
      </c>
      <c r="H45" s="8">
        <f t="shared" si="1"/>
        <v>0.580645161290323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45291.4608564815</v>
      </c>
      <c r="G46" s="7">
        <f t="shared" si="0"/>
        <v>1</v>
      </c>
      <c r="H46" s="8">
        <f t="shared" si="1"/>
        <v>0.580645161290323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45291.487650463</v>
      </c>
      <c r="G47" s="7">
        <f t="shared" si="0"/>
        <v>1</v>
      </c>
      <c r="H47" s="8">
        <f t="shared" si="1"/>
        <v>0.580645161290323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45291.4931134259</v>
      </c>
      <c r="G48" s="7">
        <f t="shared" si="0"/>
        <v>1</v>
      </c>
      <c r="H48" s="8">
        <f t="shared" si="1"/>
        <v>0.580645161290323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45291.5255208333</v>
      </c>
      <c r="G49" s="7">
        <f t="shared" si="0"/>
        <v>1</v>
      </c>
      <c r="H49" s="8">
        <f t="shared" si="1"/>
        <v>0.580645161290323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45291.6347106481</v>
      </c>
      <c r="G50" s="7">
        <f t="shared" si="0"/>
        <v>1</v>
      </c>
      <c r="H50" s="8">
        <f t="shared" si="1"/>
        <v>0.580645161290323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45291.8731018519</v>
      </c>
      <c r="G51" s="7">
        <f t="shared" si="0"/>
        <v>1</v>
      </c>
      <c r="H51" s="8">
        <f t="shared" si="1"/>
        <v>0.580645161290323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45291.8745486111</v>
      </c>
      <c r="G52" s="7">
        <f t="shared" si="0"/>
        <v>1</v>
      </c>
      <c r="H52" s="8">
        <f t="shared" si="1"/>
        <v>0.580645161290323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45291.8806597222</v>
      </c>
      <c r="G53" s="7">
        <f t="shared" si="0"/>
        <v>1</v>
      </c>
      <c r="H53" s="8">
        <f t="shared" si="1"/>
        <v>0.580645161290323</v>
      </c>
    </row>
  </sheetData>
  <autoFilter xmlns:etc="http://www.wps.cn/officeDocument/2017/etCustomData" ref="A1:E53" etc:filterBottomFollowUsedRange="0">
    <extLst/>
  </autoFilter>
  <conditionalFormatting sqref="D$1:D$1048576">
    <cfRule type="duplicateValues" dxfId="0" priority="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56" workbookViewId="0">
      <selection activeCell="J34" sqref="J34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45292</v>
      </c>
      <c r="G2" s="7">
        <f t="shared" ref="G2:G65" si="0">DATEDIF(F2,"2024/1/31","D")+1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45292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45292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45292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45292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45292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45292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45292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45292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45292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45292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45292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45292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45292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45292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45292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45292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45292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45292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45292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45292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45292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45292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45292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45292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45292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45292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45292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45292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45292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45292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45292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45292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45292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45292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45292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45292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45292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45292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45292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45292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45292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45292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45292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45292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45292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45292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45292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45292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45292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45292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45292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45292.817337963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45293.7926157407</v>
      </c>
      <c r="G55" s="7">
        <f t="shared" si="0"/>
        <v>30</v>
      </c>
      <c r="H55" s="8">
        <f t="shared" si="1"/>
        <v>17.4193548387097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45295.7968171296</v>
      </c>
      <c r="G56" s="7">
        <f t="shared" si="0"/>
        <v>28</v>
      </c>
      <c r="H56" s="8">
        <f t="shared" si="1"/>
        <v>16.258064516129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45296.4939930556</v>
      </c>
      <c r="G57" s="7">
        <f t="shared" si="0"/>
        <v>27</v>
      </c>
      <c r="H57" s="8">
        <f t="shared" si="1"/>
        <v>15.6774193548387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45296.6509027778</v>
      </c>
      <c r="G58" s="7">
        <f t="shared" si="0"/>
        <v>27</v>
      </c>
      <c r="H58" s="8">
        <f t="shared" si="1"/>
        <v>15.6774193548387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45297.481712963</v>
      </c>
      <c r="G59" s="7">
        <f t="shared" si="0"/>
        <v>26</v>
      </c>
      <c r="H59" s="8">
        <f t="shared" si="1"/>
        <v>15.0967741935484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45297.5787384259</v>
      </c>
      <c r="G60" s="7">
        <f t="shared" si="0"/>
        <v>26</v>
      </c>
      <c r="H60" s="8">
        <f t="shared" si="1"/>
        <v>15.0967741935484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45297.7481365741</v>
      </c>
      <c r="G61" s="7">
        <f t="shared" si="0"/>
        <v>26</v>
      </c>
      <c r="H61" s="8">
        <f t="shared" si="1"/>
        <v>15.0967741935484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45299.7430787037</v>
      </c>
      <c r="G62" s="7">
        <f t="shared" si="0"/>
        <v>24</v>
      </c>
      <c r="H62" s="8">
        <f t="shared" si="1"/>
        <v>13.9354838709677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45299.8003819444</v>
      </c>
      <c r="G63" s="7">
        <f t="shared" si="0"/>
        <v>24</v>
      </c>
      <c r="H63" s="8">
        <f t="shared" si="1"/>
        <v>13.9354838709677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45300.7003472222</v>
      </c>
      <c r="G64" s="7">
        <f t="shared" si="0"/>
        <v>23</v>
      </c>
      <c r="H64" s="8">
        <f t="shared" si="1"/>
        <v>13.3548387096774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45302.6126041667</v>
      </c>
      <c r="G65" s="7">
        <f t="shared" si="0"/>
        <v>21</v>
      </c>
      <c r="H65" s="8">
        <f t="shared" si="1"/>
        <v>12.1935483870968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45302.7675231481</v>
      </c>
      <c r="G66" s="7">
        <f t="shared" ref="G66:G85" si="2">DATEDIF(F66,"2024/1/31","D")+1</f>
        <v>21</v>
      </c>
      <c r="H66" s="8">
        <f t="shared" ref="H66:H85" si="3">18/31*G66</f>
        <v>12.1935483870968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45303.7803703704</v>
      </c>
      <c r="G67" s="7">
        <f t="shared" si="2"/>
        <v>20</v>
      </c>
      <c r="H67" s="8">
        <f t="shared" si="3"/>
        <v>11.6129032258065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45304.5504398148</v>
      </c>
      <c r="G68" s="7">
        <f t="shared" si="2"/>
        <v>19</v>
      </c>
      <c r="H68" s="8">
        <f t="shared" si="3"/>
        <v>11.0322580645161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45304.6984259259</v>
      </c>
      <c r="G69" s="7">
        <f t="shared" si="2"/>
        <v>19</v>
      </c>
      <c r="H69" s="8">
        <f t="shared" si="3"/>
        <v>11.0322580645161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45304.6988773148</v>
      </c>
      <c r="G70" s="7">
        <f t="shared" si="2"/>
        <v>19</v>
      </c>
      <c r="H70" s="8">
        <f t="shared" si="3"/>
        <v>11.0322580645161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45305.6728472222</v>
      </c>
      <c r="G71" s="7">
        <f t="shared" si="2"/>
        <v>18</v>
      </c>
      <c r="H71" s="8">
        <f t="shared" si="3"/>
        <v>10.4516129032258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45306.7353240741</v>
      </c>
      <c r="G72" s="7">
        <f t="shared" si="2"/>
        <v>17</v>
      </c>
      <c r="H72" s="8">
        <f t="shared" si="3"/>
        <v>9.87096774193548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45306.8269675926</v>
      </c>
      <c r="G73" s="7">
        <f t="shared" si="2"/>
        <v>17</v>
      </c>
      <c r="H73" s="8">
        <f t="shared" si="3"/>
        <v>9.87096774193548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45307.7334143519</v>
      </c>
      <c r="G74" s="7">
        <f t="shared" si="2"/>
        <v>16</v>
      </c>
      <c r="H74" s="8">
        <f t="shared" si="3"/>
        <v>9.29032258064516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45307.7336805556</v>
      </c>
      <c r="G75" s="7">
        <f t="shared" si="2"/>
        <v>16</v>
      </c>
      <c r="H75" s="8">
        <f t="shared" si="3"/>
        <v>9.29032258064516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45308.5471875</v>
      </c>
      <c r="G76" s="7">
        <f t="shared" si="2"/>
        <v>15</v>
      </c>
      <c r="H76" s="8">
        <f t="shared" si="3"/>
        <v>8.70967741935484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45310.6893171296</v>
      </c>
      <c r="G77" s="7">
        <f t="shared" si="2"/>
        <v>13</v>
      </c>
      <c r="H77" s="8">
        <f t="shared" si="3"/>
        <v>7.54838709677419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45311.5694328704</v>
      </c>
      <c r="G78" s="7">
        <f t="shared" si="2"/>
        <v>12</v>
      </c>
      <c r="H78" s="8">
        <f t="shared" si="3"/>
        <v>6.96774193548387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45312.5062037037</v>
      </c>
      <c r="G79" s="7">
        <f t="shared" si="2"/>
        <v>11</v>
      </c>
      <c r="H79" s="8">
        <f t="shared" si="3"/>
        <v>6.38709677419355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45312.5571180556</v>
      </c>
      <c r="G80" s="7">
        <f t="shared" si="2"/>
        <v>11</v>
      </c>
      <c r="H80" s="8">
        <f t="shared" si="3"/>
        <v>6.38709677419355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45313.6769212963</v>
      </c>
      <c r="G81" s="7">
        <f t="shared" si="2"/>
        <v>10</v>
      </c>
      <c r="H81" s="8">
        <f t="shared" si="3"/>
        <v>5.80645161290323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45316.5453356481</v>
      </c>
      <c r="G82" s="7">
        <f t="shared" si="2"/>
        <v>7</v>
      </c>
      <c r="H82" s="8">
        <f t="shared" si="3"/>
        <v>4.06451612903226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45317.4508217593</v>
      </c>
      <c r="G83" s="7">
        <f t="shared" si="2"/>
        <v>6</v>
      </c>
      <c r="H83" s="8">
        <f t="shared" si="3"/>
        <v>3.48387096774194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45317.6199189815</v>
      </c>
      <c r="G84" s="7">
        <f t="shared" si="2"/>
        <v>6</v>
      </c>
      <c r="H84" s="8">
        <f t="shared" si="3"/>
        <v>3.48387096774194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45322.8197569444</v>
      </c>
      <c r="G85" s="7">
        <f t="shared" si="2"/>
        <v>1</v>
      </c>
      <c r="H85" s="8">
        <f t="shared" si="3"/>
        <v>0.580645161290323</v>
      </c>
    </row>
  </sheetData>
  <autoFilter xmlns:etc="http://www.wps.cn/officeDocument/2017/etCustomData" ref="A1:E85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opLeftCell="A117" workbookViewId="0">
      <selection activeCell="J143" sqref="J143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45323</v>
      </c>
      <c r="G2" s="7">
        <f t="shared" ref="G2:G65" si="0">DATEDIF(F2,"2024/2/29","D")+1</f>
        <v>29</v>
      </c>
      <c r="H2" s="8">
        <f t="shared" ref="H2:H65" si="1">18/29*G2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45323</v>
      </c>
      <c r="G3" s="7">
        <f t="shared" si="0"/>
        <v>29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45323</v>
      </c>
      <c r="G4" s="7">
        <f t="shared" si="0"/>
        <v>29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45323</v>
      </c>
      <c r="G5" s="7">
        <f t="shared" si="0"/>
        <v>29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45323</v>
      </c>
      <c r="G6" s="7">
        <f t="shared" si="0"/>
        <v>29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45323</v>
      </c>
      <c r="G7" s="7">
        <f t="shared" si="0"/>
        <v>29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45323</v>
      </c>
      <c r="G8" s="7">
        <f t="shared" si="0"/>
        <v>29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45323</v>
      </c>
      <c r="G9" s="7">
        <f t="shared" si="0"/>
        <v>29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45323</v>
      </c>
      <c r="G10" s="7">
        <f t="shared" si="0"/>
        <v>29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45323</v>
      </c>
      <c r="G11" s="7">
        <f t="shared" si="0"/>
        <v>29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45323</v>
      </c>
      <c r="G12" s="7">
        <f t="shared" si="0"/>
        <v>29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45323</v>
      </c>
      <c r="G13" s="7">
        <f t="shared" si="0"/>
        <v>29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45323</v>
      </c>
      <c r="G14" s="7">
        <f t="shared" si="0"/>
        <v>29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45323</v>
      </c>
      <c r="G15" s="7">
        <f t="shared" si="0"/>
        <v>29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45323</v>
      </c>
      <c r="G16" s="7">
        <f t="shared" si="0"/>
        <v>29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45323</v>
      </c>
      <c r="G17" s="7">
        <f t="shared" si="0"/>
        <v>29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45323</v>
      </c>
      <c r="G18" s="7">
        <f t="shared" si="0"/>
        <v>29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45323</v>
      </c>
      <c r="G19" s="7">
        <f t="shared" si="0"/>
        <v>29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45323</v>
      </c>
      <c r="G20" s="7">
        <f t="shared" si="0"/>
        <v>29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45323</v>
      </c>
      <c r="G21" s="7">
        <f t="shared" si="0"/>
        <v>29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45323</v>
      </c>
      <c r="G22" s="7">
        <f t="shared" si="0"/>
        <v>29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45323</v>
      </c>
      <c r="G23" s="7">
        <f t="shared" si="0"/>
        <v>29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45323</v>
      </c>
      <c r="G24" s="7">
        <f t="shared" si="0"/>
        <v>29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45323</v>
      </c>
      <c r="G25" s="7">
        <f t="shared" si="0"/>
        <v>29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45323</v>
      </c>
      <c r="G26" s="7">
        <f t="shared" si="0"/>
        <v>29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45323</v>
      </c>
      <c r="G27" s="7">
        <f t="shared" si="0"/>
        <v>29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45323</v>
      </c>
      <c r="G28" s="7">
        <f t="shared" si="0"/>
        <v>29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45323</v>
      </c>
      <c r="G29" s="7">
        <f t="shared" si="0"/>
        <v>29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45323</v>
      </c>
      <c r="G30" s="7">
        <f t="shared" si="0"/>
        <v>29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45323</v>
      </c>
      <c r="G31" s="7">
        <f t="shared" si="0"/>
        <v>29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45323</v>
      </c>
      <c r="G32" s="7">
        <f t="shared" si="0"/>
        <v>29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45323</v>
      </c>
      <c r="G33" s="7">
        <f t="shared" si="0"/>
        <v>29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45323</v>
      </c>
      <c r="G34" s="7">
        <f t="shared" si="0"/>
        <v>29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45323</v>
      </c>
      <c r="G35" s="7">
        <f t="shared" si="0"/>
        <v>29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45323</v>
      </c>
      <c r="G36" s="7">
        <f t="shared" si="0"/>
        <v>29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45323</v>
      </c>
      <c r="G37" s="7">
        <f t="shared" si="0"/>
        <v>29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45323</v>
      </c>
      <c r="G38" s="7">
        <f t="shared" si="0"/>
        <v>29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45323</v>
      </c>
      <c r="G39" s="7">
        <f t="shared" si="0"/>
        <v>29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45323</v>
      </c>
      <c r="G40" s="7">
        <f t="shared" si="0"/>
        <v>29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45323</v>
      </c>
      <c r="G41" s="7">
        <f t="shared" si="0"/>
        <v>29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45323</v>
      </c>
      <c r="G42" s="7">
        <f t="shared" si="0"/>
        <v>29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45323</v>
      </c>
      <c r="G43" s="7">
        <f t="shared" si="0"/>
        <v>29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45323</v>
      </c>
      <c r="G44" s="7">
        <f t="shared" si="0"/>
        <v>29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45323</v>
      </c>
      <c r="G45" s="7">
        <f t="shared" si="0"/>
        <v>29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45323</v>
      </c>
      <c r="G46" s="7">
        <f t="shared" si="0"/>
        <v>29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45323</v>
      </c>
      <c r="G47" s="7">
        <f t="shared" si="0"/>
        <v>29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45323</v>
      </c>
      <c r="G48" s="7">
        <f t="shared" si="0"/>
        <v>29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45323</v>
      </c>
      <c r="G49" s="7">
        <f t="shared" si="0"/>
        <v>29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45323</v>
      </c>
      <c r="G50" s="7">
        <f t="shared" si="0"/>
        <v>29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45323</v>
      </c>
      <c r="G51" s="7">
        <f t="shared" si="0"/>
        <v>29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45323</v>
      </c>
      <c r="G52" s="7">
        <f t="shared" si="0"/>
        <v>29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45323</v>
      </c>
      <c r="G53" s="7">
        <f t="shared" si="0"/>
        <v>29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45323</v>
      </c>
      <c r="G54" s="7">
        <f t="shared" si="0"/>
        <v>29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45323</v>
      </c>
      <c r="G55" s="7">
        <f t="shared" si="0"/>
        <v>29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45323</v>
      </c>
      <c r="G56" s="7">
        <f t="shared" si="0"/>
        <v>29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45323</v>
      </c>
      <c r="G57" s="7">
        <f t="shared" si="0"/>
        <v>29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45323</v>
      </c>
      <c r="G58" s="7">
        <f t="shared" si="0"/>
        <v>29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45323</v>
      </c>
      <c r="G59" s="7">
        <f t="shared" si="0"/>
        <v>29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45323</v>
      </c>
      <c r="G60" s="7">
        <f t="shared" si="0"/>
        <v>29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45323</v>
      </c>
      <c r="G61" s="7">
        <f t="shared" si="0"/>
        <v>29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45323</v>
      </c>
      <c r="G62" s="7">
        <f t="shared" si="0"/>
        <v>29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45323</v>
      </c>
      <c r="G63" s="7">
        <f t="shared" si="0"/>
        <v>29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45323</v>
      </c>
      <c r="G64" s="7">
        <f t="shared" si="0"/>
        <v>29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45323</v>
      </c>
      <c r="G65" s="7">
        <f t="shared" si="0"/>
        <v>29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45323</v>
      </c>
      <c r="G66" s="7">
        <f t="shared" ref="G66:G129" si="2">DATEDIF(F66,"2024/2/29","D")+1</f>
        <v>29</v>
      </c>
      <c r="H66" s="8">
        <f t="shared" ref="H66:H129" si="3">18/29*G66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45323</v>
      </c>
      <c r="G67" s="7">
        <f t="shared" si="2"/>
        <v>29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45323</v>
      </c>
      <c r="G68" s="7">
        <f t="shared" si="2"/>
        <v>29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45323</v>
      </c>
      <c r="G69" s="7">
        <f t="shared" si="2"/>
        <v>29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45323</v>
      </c>
      <c r="G70" s="7">
        <f t="shared" si="2"/>
        <v>29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45323</v>
      </c>
      <c r="G71" s="7">
        <f t="shared" si="2"/>
        <v>29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45323</v>
      </c>
      <c r="G72" s="7">
        <f t="shared" si="2"/>
        <v>29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45323</v>
      </c>
      <c r="G73" s="7">
        <f t="shared" si="2"/>
        <v>29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45323</v>
      </c>
      <c r="G74" s="7">
        <f t="shared" si="2"/>
        <v>29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45323</v>
      </c>
      <c r="G75" s="7">
        <f t="shared" si="2"/>
        <v>29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45323</v>
      </c>
      <c r="G76" s="7">
        <f t="shared" si="2"/>
        <v>29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45323</v>
      </c>
      <c r="G77" s="7">
        <f t="shared" si="2"/>
        <v>29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45323</v>
      </c>
      <c r="G78" s="7">
        <f t="shared" si="2"/>
        <v>29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45323</v>
      </c>
      <c r="G79" s="7">
        <f t="shared" si="2"/>
        <v>29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45323</v>
      </c>
      <c r="G80" s="7">
        <f t="shared" si="2"/>
        <v>29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45323</v>
      </c>
      <c r="G81" s="7">
        <f t="shared" si="2"/>
        <v>29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45323</v>
      </c>
      <c r="G82" s="7">
        <f t="shared" si="2"/>
        <v>29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45323</v>
      </c>
      <c r="G83" s="7">
        <f t="shared" si="2"/>
        <v>29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45323</v>
      </c>
      <c r="G84" s="7">
        <f t="shared" si="2"/>
        <v>29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45323</v>
      </c>
      <c r="G85" s="7">
        <f t="shared" si="2"/>
        <v>29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45326.6082638889</v>
      </c>
      <c r="G86" s="7">
        <f t="shared" si="2"/>
        <v>26</v>
      </c>
      <c r="H86" s="8">
        <f t="shared" si="3"/>
        <v>16.1379310344828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45328.7598263889</v>
      </c>
      <c r="G87" s="7">
        <f t="shared" si="2"/>
        <v>24</v>
      </c>
      <c r="H87" s="8">
        <f t="shared" si="3"/>
        <v>14.8965517241379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45336.6332407407</v>
      </c>
      <c r="G88" s="7">
        <f t="shared" si="2"/>
        <v>16</v>
      </c>
      <c r="H88" s="8">
        <f t="shared" si="3"/>
        <v>9.93103448275862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45336.6659606481</v>
      </c>
      <c r="G89" s="7">
        <f t="shared" si="2"/>
        <v>16</v>
      </c>
      <c r="H89" s="8">
        <f t="shared" si="3"/>
        <v>9.93103448275862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45338.5796412037</v>
      </c>
      <c r="G90" s="7">
        <f t="shared" si="2"/>
        <v>14</v>
      </c>
      <c r="H90" s="8">
        <f t="shared" si="3"/>
        <v>8.68965517241379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45339.6281597222</v>
      </c>
      <c r="G91" s="7">
        <f t="shared" si="2"/>
        <v>13</v>
      </c>
      <c r="H91" s="8">
        <f t="shared" si="3"/>
        <v>8.06896551724138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45339.8659375</v>
      </c>
      <c r="G92" s="7">
        <f t="shared" si="2"/>
        <v>13</v>
      </c>
      <c r="H92" s="8">
        <f t="shared" si="3"/>
        <v>8.06896551724138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45340.4172337963</v>
      </c>
      <c r="G93" s="7">
        <f t="shared" si="2"/>
        <v>12</v>
      </c>
      <c r="H93" s="8">
        <f t="shared" si="3"/>
        <v>7.44827586206897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45340.4630787037</v>
      </c>
      <c r="G94" s="7">
        <f t="shared" si="2"/>
        <v>12</v>
      </c>
      <c r="H94" s="8">
        <f t="shared" si="3"/>
        <v>7.44827586206897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45340.4827314815</v>
      </c>
      <c r="G95" s="7">
        <f t="shared" si="2"/>
        <v>12</v>
      </c>
      <c r="H95" s="8">
        <f t="shared" si="3"/>
        <v>7.44827586206897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45340.4831365741</v>
      </c>
      <c r="G96" s="7">
        <f t="shared" si="2"/>
        <v>12</v>
      </c>
      <c r="H96" s="8">
        <f t="shared" si="3"/>
        <v>7.44827586206897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45340.5973611111</v>
      </c>
      <c r="G97" s="7">
        <f t="shared" si="2"/>
        <v>12</v>
      </c>
      <c r="H97" s="8">
        <f t="shared" si="3"/>
        <v>7.44827586206897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45340.5977083333</v>
      </c>
      <c r="G98" s="7">
        <f t="shared" si="2"/>
        <v>12</v>
      </c>
      <c r="H98" s="8">
        <f t="shared" si="3"/>
        <v>7.44827586206897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45340.5980902778</v>
      </c>
      <c r="G99" s="7">
        <f t="shared" si="2"/>
        <v>12</v>
      </c>
      <c r="H99" s="8">
        <f t="shared" si="3"/>
        <v>7.44827586206897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45340.5984375</v>
      </c>
      <c r="G100" s="7">
        <f t="shared" si="2"/>
        <v>12</v>
      </c>
      <c r="H100" s="8">
        <f t="shared" si="3"/>
        <v>7.44827586206897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45340.6231481481</v>
      </c>
      <c r="G101" s="7">
        <f t="shared" si="2"/>
        <v>12</v>
      </c>
      <c r="H101" s="8">
        <f t="shared" si="3"/>
        <v>7.44827586206897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45341.8606597222</v>
      </c>
      <c r="G102" s="7">
        <f t="shared" si="2"/>
        <v>11</v>
      </c>
      <c r="H102" s="8">
        <f t="shared" si="3"/>
        <v>6.82758620689655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45342.5715162037</v>
      </c>
      <c r="G103" s="7">
        <f t="shared" si="2"/>
        <v>10</v>
      </c>
      <c r="H103" s="8">
        <f t="shared" si="3"/>
        <v>6.20689655172414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45343.5543634259</v>
      </c>
      <c r="G104" s="7">
        <f t="shared" si="2"/>
        <v>9</v>
      </c>
      <c r="H104" s="8">
        <f t="shared" si="3"/>
        <v>5.58620689655172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45343.7489236111</v>
      </c>
      <c r="G105" s="7">
        <f t="shared" si="2"/>
        <v>9</v>
      </c>
      <c r="H105" s="8">
        <f t="shared" si="3"/>
        <v>5.58620689655172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45343.7492476852</v>
      </c>
      <c r="G106" s="7">
        <f t="shared" si="2"/>
        <v>9</v>
      </c>
      <c r="H106" s="8">
        <f t="shared" si="3"/>
        <v>5.58620689655172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45343.7497800926</v>
      </c>
      <c r="G107" s="7">
        <f t="shared" si="2"/>
        <v>9</v>
      </c>
      <c r="H107" s="8">
        <f t="shared" si="3"/>
        <v>5.58620689655172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45344.5293287037</v>
      </c>
      <c r="G108" s="7">
        <f t="shared" si="2"/>
        <v>8</v>
      </c>
      <c r="H108" s="8">
        <f t="shared" si="3"/>
        <v>4.96551724137931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45344.6965509259</v>
      </c>
      <c r="G109" s="7">
        <f t="shared" si="2"/>
        <v>8</v>
      </c>
      <c r="H109" s="8">
        <f t="shared" si="3"/>
        <v>4.96551724137931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45345.578900463</v>
      </c>
      <c r="G110" s="7">
        <f t="shared" si="2"/>
        <v>7</v>
      </c>
      <c r="H110" s="8">
        <f t="shared" si="3"/>
        <v>4.3448275862069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45345.6059953704</v>
      </c>
      <c r="G111" s="7">
        <f t="shared" si="2"/>
        <v>7</v>
      </c>
      <c r="H111" s="8">
        <f t="shared" si="3"/>
        <v>4.3448275862069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45345.7578703704</v>
      </c>
      <c r="G112" s="7">
        <f t="shared" si="2"/>
        <v>7</v>
      </c>
      <c r="H112" s="8">
        <f t="shared" si="3"/>
        <v>4.3448275862069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45345.8304861111</v>
      </c>
      <c r="G113" s="7">
        <f t="shared" si="2"/>
        <v>7</v>
      </c>
      <c r="H113" s="8">
        <f t="shared" si="3"/>
        <v>4.3448275862069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45346.4028935185</v>
      </c>
      <c r="G114" s="7">
        <f t="shared" si="2"/>
        <v>6</v>
      </c>
      <c r="H114" s="8">
        <f t="shared" si="3"/>
        <v>3.72413793103448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45346.5202314815</v>
      </c>
      <c r="G115" s="7">
        <f t="shared" si="2"/>
        <v>6</v>
      </c>
      <c r="H115" s="8">
        <f t="shared" si="3"/>
        <v>3.72413793103448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45346.5838773148</v>
      </c>
      <c r="G116" s="7">
        <f t="shared" si="2"/>
        <v>6</v>
      </c>
      <c r="H116" s="8">
        <f t="shared" si="3"/>
        <v>3.72413793103448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45346.5923611111</v>
      </c>
      <c r="G117" s="7">
        <f t="shared" si="2"/>
        <v>6</v>
      </c>
      <c r="H117" s="8">
        <f t="shared" si="3"/>
        <v>3.72413793103448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45346.6419907407</v>
      </c>
      <c r="G118" s="7">
        <f t="shared" si="2"/>
        <v>6</v>
      </c>
      <c r="H118" s="8">
        <f t="shared" si="3"/>
        <v>3.72413793103448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45346.6808101852</v>
      </c>
      <c r="G119" s="7">
        <f t="shared" si="2"/>
        <v>6</v>
      </c>
      <c r="H119" s="8">
        <f t="shared" si="3"/>
        <v>3.72413793103448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45346.7449537037</v>
      </c>
      <c r="G120" s="7">
        <f t="shared" si="2"/>
        <v>6</v>
      </c>
      <c r="H120" s="8">
        <f t="shared" si="3"/>
        <v>3.72413793103448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45347.3830555556</v>
      </c>
      <c r="G121" s="7">
        <f t="shared" si="2"/>
        <v>5</v>
      </c>
      <c r="H121" s="8">
        <f t="shared" si="3"/>
        <v>3.10344827586207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45347.5499768518</v>
      </c>
      <c r="G122" s="7">
        <f t="shared" si="2"/>
        <v>5</v>
      </c>
      <c r="H122" s="8">
        <f t="shared" si="3"/>
        <v>3.10344827586207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45347.6777662037</v>
      </c>
      <c r="G123" s="7">
        <f t="shared" si="2"/>
        <v>5</v>
      </c>
      <c r="H123" s="8">
        <f t="shared" si="3"/>
        <v>3.10344827586207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45347.6781481481</v>
      </c>
      <c r="G124" s="7">
        <f t="shared" si="2"/>
        <v>5</v>
      </c>
      <c r="H124" s="8">
        <f t="shared" si="3"/>
        <v>3.10344827586207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45347.7305208333</v>
      </c>
      <c r="G125" s="7">
        <f t="shared" si="2"/>
        <v>5</v>
      </c>
      <c r="H125" s="8">
        <f t="shared" si="3"/>
        <v>3.10344827586207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45347.7518981481</v>
      </c>
      <c r="G126" s="7">
        <f t="shared" si="2"/>
        <v>5</v>
      </c>
      <c r="H126" s="8">
        <f t="shared" si="3"/>
        <v>3.10344827586207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45348.6419907407</v>
      </c>
      <c r="G127" s="7">
        <f t="shared" si="2"/>
        <v>4</v>
      </c>
      <c r="H127" s="8">
        <f t="shared" si="3"/>
        <v>2.48275862068966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45349.5030092593</v>
      </c>
      <c r="G128" s="7">
        <f t="shared" si="2"/>
        <v>3</v>
      </c>
      <c r="H128" s="8">
        <f t="shared" si="3"/>
        <v>1.86206896551724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45349.5809143518</v>
      </c>
      <c r="G129" s="7">
        <f t="shared" si="2"/>
        <v>3</v>
      </c>
      <c r="H129" s="8">
        <f t="shared" si="3"/>
        <v>1.86206896551724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45349.7930787037</v>
      </c>
      <c r="G130" s="7">
        <f t="shared" ref="G130:G146" si="4">DATEDIF(F130,"2024/2/29","D")+1</f>
        <v>3</v>
      </c>
      <c r="H130" s="8">
        <f t="shared" ref="H130:H146" si="5">18/29*G130</f>
        <v>1.86206896551724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45349.8590162037</v>
      </c>
      <c r="G131" s="7">
        <f t="shared" si="4"/>
        <v>3</v>
      </c>
      <c r="H131" s="8">
        <f t="shared" si="5"/>
        <v>1.86206896551724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45350.4180555556</v>
      </c>
      <c r="G132" s="7">
        <f t="shared" si="4"/>
        <v>2</v>
      </c>
      <c r="H132" s="8">
        <f t="shared" si="5"/>
        <v>1.24137931034483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45350.5695138889</v>
      </c>
      <c r="G133" s="7">
        <f t="shared" si="4"/>
        <v>2</v>
      </c>
      <c r="H133" s="8">
        <f t="shared" si="5"/>
        <v>1.24137931034483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45350.5697685185</v>
      </c>
      <c r="G134" s="7">
        <f t="shared" si="4"/>
        <v>2</v>
      </c>
      <c r="H134" s="8">
        <f t="shared" si="5"/>
        <v>1.24137931034483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45350.5742361111</v>
      </c>
      <c r="G135" s="7">
        <f t="shared" si="4"/>
        <v>2</v>
      </c>
      <c r="H135" s="8">
        <f t="shared" si="5"/>
        <v>1.24137931034483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45350.7482638889</v>
      </c>
      <c r="G136" s="7">
        <f t="shared" si="4"/>
        <v>2</v>
      </c>
      <c r="H136" s="8">
        <f t="shared" si="5"/>
        <v>1.24137931034483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45350.7610763889</v>
      </c>
      <c r="G137" s="7">
        <f t="shared" si="4"/>
        <v>2</v>
      </c>
      <c r="H137" s="8">
        <f t="shared" si="5"/>
        <v>1.24137931034483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45350.7727430556</v>
      </c>
      <c r="G138" s="7">
        <f t="shared" si="4"/>
        <v>2</v>
      </c>
      <c r="H138" s="8">
        <f t="shared" si="5"/>
        <v>1.24137931034483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45351.4470138889</v>
      </c>
      <c r="G139" s="7">
        <f t="shared" si="4"/>
        <v>1</v>
      </c>
      <c r="H139" s="8">
        <f t="shared" si="5"/>
        <v>0.620689655172414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45351.4519791667</v>
      </c>
      <c r="G140" s="7">
        <f t="shared" si="4"/>
        <v>1</v>
      </c>
      <c r="H140" s="8">
        <f t="shared" si="5"/>
        <v>0.620689655172414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45351.4928819444</v>
      </c>
      <c r="G141" s="7">
        <f t="shared" si="4"/>
        <v>1</v>
      </c>
      <c r="H141" s="8">
        <f t="shared" si="5"/>
        <v>0.620689655172414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45351.650150463</v>
      </c>
      <c r="G142" s="7">
        <f t="shared" si="4"/>
        <v>1</v>
      </c>
      <c r="H142" s="8">
        <f t="shared" si="5"/>
        <v>0.620689655172414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45351.7007291667</v>
      </c>
      <c r="G143" s="7">
        <f t="shared" si="4"/>
        <v>1</v>
      </c>
      <c r="H143" s="8">
        <f t="shared" si="5"/>
        <v>0.620689655172414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45351.7594328704</v>
      </c>
      <c r="G144" s="7">
        <f t="shared" si="4"/>
        <v>1</v>
      </c>
      <c r="H144" s="8">
        <f t="shared" si="5"/>
        <v>0.620689655172414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45351.7849074074</v>
      </c>
      <c r="G145" s="7">
        <f t="shared" si="4"/>
        <v>1</v>
      </c>
      <c r="H145" s="8">
        <f t="shared" si="5"/>
        <v>0.620689655172414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45351.8632638889</v>
      </c>
      <c r="G146" s="7">
        <f t="shared" si="4"/>
        <v>1</v>
      </c>
      <c r="H146" s="8">
        <f t="shared" si="5"/>
        <v>0.620689655172414</v>
      </c>
    </row>
  </sheetData>
  <autoFilter xmlns:etc="http://www.wps.cn/officeDocument/2017/etCustomData" ref="A1:E14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"/>
  <sheetViews>
    <sheetView topLeftCell="A266" workbookViewId="0">
      <selection activeCell="J286" sqref="J28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45352</v>
      </c>
      <c r="G2" s="7">
        <f t="shared" ref="G2:G65" si="0">DATEDIF(F2,"2024/3/31","D")+1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45352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45352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45352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45352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45352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45352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45352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45352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45352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45352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45352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45352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45352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45352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45352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45352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45352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45352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45352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45352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45352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45352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45352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45352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45352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45352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45352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45352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45352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45352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45352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45352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45352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45352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45352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45352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45352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45352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45352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45352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45352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45352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45352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45352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45352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45352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45352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45352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45352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45352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45352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45352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45352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45352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45352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45352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45352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45352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45352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45352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45352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45352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45352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45352</v>
      </c>
      <c r="G66" s="7">
        <f t="shared" ref="G66:G129" si="2">DATEDIF(F66,"2024/3/31","D")+1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45352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45352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45352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45352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45352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45352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45352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45352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45352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45352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45352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45352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45352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45352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45352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45352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45352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45352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45352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45352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45352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45352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45352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45352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45352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45352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45352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45352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45352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45352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45352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45352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45352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45352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45352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45352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45352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45352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45352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45352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45352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45352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45352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45352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45352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45352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45352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45352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45352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45352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45352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45352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45352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45352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45352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45352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45352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45352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45352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45352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45352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45352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45352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45352</v>
      </c>
      <c r="G130" s="7">
        <f t="shared" ref="G130:G193" si="4">DATEDIF(F130,"2024/3/31","D")+1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45352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45352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45352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45352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45352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45352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45352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45352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45352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45352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45352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45352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45352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45352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45352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45352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45352.4086689815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45352.5476388889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45352.5578935185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45352.5756365741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45352.5843981481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45352.5889583333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45352.6100694444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45352.6594212963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45352.6618055556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45352.7170949074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45352.7743518519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45352.7979282407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45352.8044675926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45354.6062615741</v>
      </c>
      <c r="G160" s="7">
        <f t="shared" si="4"/>
        <v>29</v>
      </c>
      <c r="H160" s="8">
        <f t="shared" si="5"/>
        <v>16.8387096774194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45355.7248958333</v>
      </c>
      <c r="G161" s="7">
        <f t="shared" si="4"/>
        <v>28</v>
      </c>
      <c r="H161" s="8">
        <f t="shared" si="5"/>
        <v>16.258064516129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45356.4645717593</v>
      </c>
      <c r="G162" s="7">
        <f t="shared" si="4"/>
        <v>27</v>
      </c>
      <c r="H162" s="8">
        <f t="shared" si="5"/>
        <v>15.6774193548387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45356.4988194444</v>
      </c>
      <c r="G163" s="7">
        <f t="shared" si="4"/>
        <v>27</v>
      </c>
      <c r="H163" s="8">
        <f t="shared" si="5"/>
        <v>15.6774193548387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45356.5305787037</v>
      </c>
      <c r="G164" s="7">
        <f t="shared" si="4"/>
        <v>27</v>
      </c>
      <c r="H164" s="8">
        <f t="shared" si="5"/>
        <v>15.6774193548387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45356.5308912037</v>
      </c>
      <c r="G165" s="7">
        <f t="shared" si="4"/>
        <v>27</v>
      </c>
      <c r="H165" s="8">
        <f t="shared" si="5"/>
        <v>15.6774193548387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45356.537962963</v>
      </c>
      <c r="G166" s="7">
        <f t="shared" si="4"/>
        <v>27</v>
      </c>
      <c r="H166" s="8">
        <f t="shared" si="5"/>
        <v>15.6774193548387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45356.5725925926</v>
      </c>
      <c r="G167" s="7">
        <f t="shared" si="4"/>
        <v>27</v>
      </c>
      <c r="H167" s="8">
        <f t="shared" si="5"/>
        <v>15.6774193548387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45356.5731018518</v>
      </c>
      <c r="G168" s="7">
        <f t="shared" si="4"/>
        <v>27</v>
      </c>
      <c r="H168" s="8">
        <f t="shared" si="5"/>
        <v>15.6774193548387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45356.5735416667</v>
      </c>
      <c r="G169" s="7">
        <f t="shared" si="4"/>
        <v>27</v>
      </c>
      <c r="H169" s="8">
        <f t="shared" si="5"/>
        <v>15.6774193548387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45356.6168518519</v>
      </c>
      <c r="G170" s="7">
        <f t="shared" si="4"/>
        <v>27</v>
      </c>
      <c r="H170" s="8">
        <f t="shared" si="5"/>
        <v>15.6774193548387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45358.4642824074</v>
      </c>
      <c r="G171" s="7">
        <f t="shared" si="4"/>
        <v>25</v>
      </c>
      <c r="H171" s="8">
        <f t="shared" si="5"/>
        <v>14.5161290322581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45358.5946180556</v>
      </c>
      <c r="G172" s="7">
        <f t="shared" si="4"/>
        <v>25</v>
      </c>
      <c r="H172" s="8">
        <f t="shared" si="5"/>
        <v>14.5161290322581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45358.7444328704</v>
      </c>
      <c r="G173" s="7">
        <f t="shared" si="4"/>
        <v>25</v>
      </c>
      <c r="H173" s="8">
        <f t="shared" si="5"/>
        <v>14.5161290322581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45359.4621180556</v>
      </c>
      <c r="G174" s="7">
        <f t="shared" si="4"/>
        <v>24</v>
      </c>
      <c r="H174" s="8">
        <f t="shared" si="5"/>
        <v>13.9354838709677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45359.4695601852</v>
      </c>
      <c r="G175" s="7">
        <f t="shared" si="4"/>
        <v>24</v>
      </c>
      <c r="H175" s="8">
        <f t="shared" si="5"/>
        <v>13.9354838709677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45359.4939236111</v>
      </c>
      <c r="G176" s="7">
        <f t="shared" si="4"/>
        <v>24</v>
      </c>
      <c r="H176" s="8">
        <f t="shared" si="5"/>
        <v>13.9354838709677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45359.4958101852</v>
      </c>
      <c r="G177" s="7">
        <f t="shared" si="4"/>
        <v>24</v>
      </c>
      <c r="H177" s="8">
        <f t="shared" si="5"/>
        <v>13.9354838709677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45359.4960416667</v>
      </c>
      <c r="G178" s="7">
        <f t="shared" si="4"/>
        <v>24</v>
      </c>
      <c r="H178" s="8">
        <f t="shared" si="5"/>
        <v>13.9354838709677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45359.4966898148</v>
      </c>
      <c r="G179" s="7">
        <f t="shared" si="4"/>
        <v>24</v>
      </c>
      <c r="H179" s="8">
        <f t="shared" si="5"/>
        <v>13.9354838709677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45359.4972916667</v>
      </c>
      <c r="G180" s="7">
        <f t="shared" si="4"/>
        <v>24</v>
      </c>
      <c r="H180" s="8">
        <f t="shared" si="5"/>
        <v>13.9354838709677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45359.4975347222</v>
      </c>
      <c r="G181" s="7">
        <f t="shared" si="4"/>
        <v>24</v>
      </c>
      <c r="H181" s="8">
        <f t="shared" si="5"/>
        <v>13.9354838709677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45359.4977314815</v>
      </c>
      <c r="G182" s="7">
        <f t="shared" si="4"/>
        <v>24</v>
      </c>
      <c r="H182" s="8">
        <f t="shared" si="5"/>
        <v>13.9354838709677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45359.4978125</v>
      </c>
      <c r="G183" s="7">
        <f t="shared" si="4"/>
        <v>24</v>
      </c>
      <c r="H183" s="8">
        <f t="shared" si="5"/>
        <v>13.9354838709677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45359.4981828704</v>
      </c>
      <c r="G184" s="7">
        <f t="shared" si="4"/>
        <v>24</v>
      </c>
      <c r="H184" s="8">
        <f t="shared" si="5"/>
        <v>13.9354838709677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45359.4985069444</v>
      </c>
      <c r="G185" s="7">
        <f t="shared" si="4"/>
        <v>24</v>
      </c>
      <c r="H185" s="8">
        <f t="shared" si="5"/>
        <v>13.9354838709677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45359.4987847222</v>
      </c>
      <c r="G186" s="7">
        <f t="shared" si="4"/>
        <v>24</v>
      </c>
      <c r="H186" s="8">
        <f t="shared" si="5"/>
        <v>13.9354838709677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45359.4991435185</v>
      </c>
      <c r="G187" s="7">
        <f t="shared" si="4"/>
        <v>24</v>
      </c>
      <c r="H187" s="8">
        <f t="shared" si="5"/>
        <v>13.9354838709677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45359.4993865741</v>
      </c>
      <c r="G188" s="7">
        <f t="shared" si="4"/>
        <v>24</v>
      </c>
      <c r="H188" s="8">
        <f t="shared" si="5"/>
        <v>13.9354838709677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45359.4998148148</v>
      </c>
      <c r="G189" s="7">
        <f t="shared" si="4"/>
        <v>24</v>
      </c>
      <c r="H189" s="8">
        <f t="shared" si="5"/>
        <v>13.9354838709677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45359.5000694444</v>
      </c>
      <c r="G190" s="7">
        <f t="shared" si="4"/>
        <v>24</v>
      </c>
      <c r="H190" s="8">
        <f t="shared" si="5"/>
        <v>13.9354838709677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45359.5003125</v>
      </c>
      <c r="G191" s="7">
        <f t="shared" si="4"/>
        <v>24</v>
      </c>
      <c r="H191" s="8">
        <f t="shared" si="5"/>
        <v>13.9354838709677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45359.5005092593</v>
      </c>
      <c r="G192" s="7">
        <f t="shared" si="4"/>
        <v>24</v>
      </c>
      <c r="H192" s="8">
        <f t="shared" si="5"/>
        <v>13.9354838709677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45359.5007175926</v>
      </c>
      <c r="G193" s="7">
        <f t="shared" si="4"/>
        <v>24</v>
      </c>
      <c r="H193" s="8">
        <f t="shared" si="5"/>
        <v>13.9354838709677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45359.5010069444</v>
      </c>
      <c r="G194" s="7">
        <f t="shared" ref="G194:G257" si="6">DATEDIF(F194,"2024/3/31","D")+1</f>
        <v>24</v>
      </c>
      <c r="H194" s="8">
        <f t="shared" ref="H194:H257" si="7">18/31*G194</f>
        <v>13.9354838709677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45359.510162037</v>
      </c>
      <c r="G195" s="7">
        <f t="shared" si="6"/>
        <v>24</v>
      </c>
      <c r="H195" s="8">
        <f t="shared" si="7"/>
        <v>13.9354838709677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45359.51375</v>
      </c>
      <c r="G196" s="7">
        <f t="shared" si="6"/>
        <v>24</v>
      </c>
      <c r="H196" s="8">
        <f t="shared" si="7"/>
        <v>13.9354838709677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45359.5432175926</v>
      </c>
      <c r="G197" s="7">
        <f t="shared" si="6"/>
        <v>24</v>
      </c>
      <c r="H197" s="8">
        <f t="shared" si="7"/>
        <v>13.9354838709677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45359.5435648148</v>
      </c>
      <c r="G198" s="7">
        <f t="shared" si="6"/>
        <v>24</v>
      </c>
      <c r="H198" s="8">
        <f t="shared" si="7"/>
        <v>13.9354838709677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45359.5438194444</v>
      </c>
      <c r="G199" s="7">
        <f t="shared" si="6"/>
        <v>24</v>
      </c>
      <c r="H199" s="8">
        <f t="shared" si="7"/>
        <v>13.9354838709677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45359.5440625</v>
      </c>
      <c r="G200" s="7">
        <f t="shared" si="6"/>
        <v>24</v>
      </c>
      <c r="H200" s="8">
        <f t="shared" si="7"/>
        <v>13.9354838709677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45359.5444444444</v>
      </c>
      <c r="G201" s="7">
        <f t="shared" si="6"/>
        <v>24</v>
      </c>
      <c r="H201" s="8">
        <f t="shared" si="7"/>
        <v>13.9354838709677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45359.5446643519</v>
      </c>
      <c r="G202" s="7">
        <f t="shared" si="6"/>
        <v>24</v>
      </c>
      <c r="H202" s="8">
        <f t="shared" si="7"/>
        <v>13.9354838709677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45359.5449652778</v>
      </c>
      <c r="G203" s="7">
        <f t="shared" si="6"/>
        <v>24</v>
      </c>
      <c r="H203" s="8">
        <f t="shared" si="7"/>
        <v>13.9354838709677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45359.5452083333</v>
      </c>
      <c r="G204" s="7">
        <f t="shared" si="6"/>
        <v>24</v>
      </c>
      <c r="H204" s="8">
        <f t="shared" si="7"/>
        <v>13.9354838709677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45359.5454398148</v>
      </c>
      <c r="G205" s="7">
        <f t="shared" si="6"/>
        <v>24</v>
      </c>
      <c r="H205" s="8">
        <f t="shared" si="7"/>
        <v>13.9354838709677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45382</v>
      </c>
      <c r="G206" s="7">
        <f t="shared" si="6"/>
        <v>1</v>
      </c>
      <c r="H206" s="8">
        <f t="shared" si="7"/>
        <v>0.580645161290323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45360</v>
      </c>
      <c r="G207" s="7">
        <f t="shared" si="6"/>
        <v>23</v>
      </c>
      <c r="H207" s="8">
        <f t="shared" si="7"/>
        <v>13.3548387096774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45359.5464699074</v>
      </c>
      <c r="G208" s="7">
        <f t="shared" si="6"/>
        <v>24</v>
      </c>
      <c r="H208" s="8">
        <f t="shared" si="7"/>
        <v>13.9354838709677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45359.5466666667</v>
      </c>
      <c r="G209" s="7">
        <f t="shared" si="6"/>
        <v>24</v>
      </c>
      <c r="H209" s="8">
        <f t="shared" si="7"/>
        <v>13.9354838709677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45369</v>
      </c>
      <c r="G210" s="7">
        <f t="shared" si="6"/>
        <v>14</v>
      </c>
      <c r="H210" s="8">
        <f t="shared" si="7"/>
        <v>8.12903225806452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45359.5474884259</v>
      </c>
      <c r="G211" s="7">
        <f t="shared" si="6"/>
        <v>24</v>
      </c>
      <c r="H211" s="8">
        <f t="shared" si="7"/>
        <v>13.9354838709677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45360</v>
      </c>
      <c r="G212" s="7">
        <f t="shared" si="6"/>
        <v>23</v>
      </c>
      <c r="H212" s="8">
        <f t="shared" si="7"/>
        <v>13.3548387096774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45359.5482175926</v>
      </c>
      <c r="G213" s="7">
        <f t="shared" si="6"/>
        <v>24</v>
      </c>
      <c r="H213" s="8">
        <f t="shared" si="7"/>
        <v>13.9354838709677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45359.5510532407</v>
      </c>
      <c r="G214" s="7">
        <f t="shared" si="6"/>
        <v>24</v>
      </c>
      <c r="H214" s="8">
        <f t="shared" si="7"/>
        <v>13.9354838709677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45359.55125</v>
      </c>
      <c r="G215" s="7">
        <f t="shared" si="6"/>
        <v>24</v>
      </c>
      <c r="H215" s="8">
        <f t="shared" si="7"/>
        <v>13.9354838709677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45359.5515625</v>
      </c>
      <c r="G216" s="7">
        <f t="shared" si="6"/>
        <v>24</v>
      </c>
      <c r="H216" s="8">
        <f t="shared" si="7"/>
        <v>13.9354838709677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45359.5517361111</v>
      </c>
      <c r="G217" s="7">
        <f t="shared" si="6"/>
        <v>24</v>
      </c>
      <c r="H217" s="8">
        <f t="shared" si="7"/>
        <v>13.9354838709677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45359.5519328704</v>
      </c>
      <c r="G218" s="7">
        <f t="shared" si="6"/>
        <v>24</v>
      </c>
      <c r="H218" s="8">
        <f t="shared" si="7"/>
        <v>13.9354838709677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45359.5521180556</v>
      </c>
      <c r="G219" s="7">
        <f t="shared" si="6"/>
        <v>24</v>
      </c>
      <c r="H219" s="8">
        <f t="shared" si="7"/>
        <v>13.9354838709677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45359.552337963</v>
      </c>
      <c r="G220" s="7">
        <f t="shared" si="6"/>
        <v>24</v>
      </c>
      <c r="H220" s="8">
        <f t="shared" si="7"/>
        <v>13.9354838709677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45359.5526967593</v>
      </c>
      <c r="G221" s="7">
        <f t="shared" si="6"/>
        <v>24</v>
      </c>
      <c r="H221" s="8">
        <f t="shared" si="7"/>
        <v>13.9354838709677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45359.5532638889</v>
      </c>
      <c r="G222" s="7">
        <f t="shared" si="6"/>
        <v>24</v>
      </c>
      <c r="H222" s="8">
        <f t="shared" si="7"/>
        <v>13.9354838709677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45359.5534722222</v>
      </c>
      <c r="G223" s="7">
        <f t="shared" si="6"/>
        <v>24</v>
      </c>
      <c r="H223" s="8">
        <f t="shared" si="7"/>
        <v>13.9354838709677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45359.5536805556</v>
      </c>
      <c r="G224" s="7">
        <f t="shared" si="6"/>
        <v>24</v>
      </c>
      <c r="H224" s="8">
        <f t="shared" si="7"/>
        <v>13.9354838709677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45359.553900463</v>
      </c>
      <c r="G225" s="7">
        <f t="shared" si="6"/>
        <v>24</v>
      </c>
      <c r="H225" s="8">
        <f t="shared" si="7"/>
        <v>13.9354838709677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45359.5541435185</v>
      </c>
      <c r="G226" s="7">
        <f t="shared" si="6"/>
        <v>24</v>
      </c>
      <c r="H226" s="8">
        <f t="shared" si="7"/>
        <v>13.9354838709677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45359.554375</v>
      </c>
      <c r="G227" s="7">
        <f t="shared" si="6"/>
        <v>24</v>
      </c>
      <c r="H227" s="8">
        <f t="shared" si="7"/>
        <v>13.9354838709677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45359.5545601852</v>
      </c>
      <c r="G228" s="7">
        <f t="shared" si="6"/>
        <v>24</v>
      </c>
      <c r="H228" s="8">
        <f t="shared" si="7"/>
        <v>13.9354838709677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45359.5563310185</v>
      </c>
      <c r="G229" s="7">
        <f t="shared" si="6"/>
        <v>24</v>
      </c>
      <c r="H229" s="8">
        <f t="shared" si="7"/>
        <v>13.9354838709677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45359.5565162037</v>
      </c>
      <c r="G230" s="7">
        <f t="shared" si="6"/>
        <v>24</v>
      </c>
      <c r="H230" s="8">
        <f t="shared" si="7"/>
        <v>13.9354838709677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45359.5569328704</v>
      </c>
      <c r="G231" s="7">
        <f t="shared" si="6"/>
        <v>24</v>
      </c>
      <c r="H231" s="8">
        <f t="shared" si="7"/>
        <v>13.9354838709677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45359.5574305556</v>
      </c>
      <c r="G232" s="7">
        <f t="shared" si="6"/>
        <v>24</v>
      </c>
      <c r="H232" s="8">
        <f t="shared" si="7"/>
        <v>13.9354838709677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45359.557662037</v>
      </c>
      <c r="G233" s="7">
        <f t="shared" si="6"/>
        <v>24</v>
      </c>
      <c r="H233" s="8">
        <f t="shared" si="7"/>
        <v>13.9354838709677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45359.5579282407</v>
      </c>
      <c r="G234" s="7">
        <f t="shared" si="6"/>
        <v>24</v>
      </c>
      <c r="H234" s="8">
        <f t="shared" si="7"/>
        <v>13.9354838709677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45359.5581481481</v>
      </c>
      <c r="G235" s="7">
        <f t="shared" si="6"/>
        <v>24</v>
      </c>
      <c r="H235" s="8">
        <f t="shared" si="7"/>
        <v>13.9354838709677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45359.5584143518</v>
      </c>
      <c r="G236" s="7">
        <f t="shared" si="6"/>
        <v>24</v>
      </c>
      <c r="H236" s="8">
        <f t="shared" si="7"/>
        <v>13.9354838709677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45359.5590162037</v>
      </c>
      <c r="G237" s="7">
        <f t="shared" si="6"/>
        <v>24</v>
      </c>
      <c r="H237" s="8">
        <f t="shared" si="7"/>
        <v>13.9354838709677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45359.5593402778</v>
      </c>
      <c r="G238" s="7">
        <f t="shared" si="6"/>
        <v>24</v>
      </c>
      <c r="H238" s="8">
        <f t="shared" si="7"/>
        <v>13.9354838709677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45359.559525463</v>
      </c>
      <c r="G239" s="7">
        <f t="shared" si="6"/>
        <v>24</v>
      </c>
      <c r="H239" s="8">
        <f t="shared" si="7"/>
        <v>13.9354838709677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45359.5598032407</v>
      </c>
      <c r="G240" s="7">
        <f t="shared" si="6"/>
        <v>24</v>
      </c>
      <c r="H240" s="8">
        <f t="shared" si="7"/>
        <v>13.9354838709677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45359.56</v>
      </c>
      <c r="G241" s="7">
        <f t="shared" si="6"/>
        <v>24</v>
      </c>
      <c r="H241" s="8">
        <f t="shared" si="7"/>
        <v>13.9354838709677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45359.5604282407</v>
      </c>
      <c r="G242" s="7">
        <f t="shared" si="6"/>
        <v>24</v>
      </c>
      <c r="H242" s="8">
        <f t="shared" si="7"/>
        <v>13.9354838709677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45359.5606365741</v>
      </c>
      <c r="G243" s="7">
        <f t="shared" si="6"/>
        <v>24</v>
      </c>
      <c r="H243" s="8">
        <f t="shared" si="7"/>
        <v>13.9354838709677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45359.5608564815</v>
      </c>
      <c r="G244" s="7">
        <f t="shared" si="6"/>
        <v>24</v>
      </c>
      <c r="H244" s="8">
        <f t="shared" si="7"/>
        <v>13.9354838709677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45359.561099537</v>
      </c>
      <c r="G245" s="7">
        <f t="shared" si="6"/>
        <v>24</v>
      </c>
      <c r="H245" s="8">
        <f t="shared" si="7"/>
        <v>13.9354838709677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45359.5612847222</v>
      </c>
      <c r="G246" s="7">
        <f t="shared" si="6"/>
        <v>24</v>
      </c>
      <c r="H246" s="8">
        <f t="shared" si="7"/>
        <v>13.9354838709677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45359.5614814815</v>
      </c>
      <c r="G247" s="7">
        <f t="shared" si="6"/>
        <v>24</v>
      </c>
      <c r="H247" s="8">
        <f t="shared" si="7"/>
        <v>13.9354838709677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45359.5616782407</v>
      </c>
      <c r="G248" s="7">
        <f t="shared" si="6"/>
        <v>24</v>
      </c>
      <c r="H248" s="8">
        <f t="shared" si="7"/>
        <v>13.9354838709677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45359.5618865741</v>
      </c>
      <c r="G249" s="7">
        <f t="shared" si="6"/>
        <v>24</v>
      </c>
      <c r="H249" s="8">
        <f t="shared" si="7"/>
        <v>13.9354838709677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45359.5620833333</v>
      </c>
      <c r="G250" s="7">
        <f t="shared" si="6"/>
        <v>24</v>
      </c>
      <c r="H250" s="8">
        <f t="shared" si="7"/>
        <v>13.9354838709677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45359.5625578704</v>
      </c>
      <c r="G251" s="7">
        <f t="shared" si="6"/>
        <v>24</v>
      </c>
      <c r="H251" s="8">
        <f t="shared" si="7"/>
        <v>13.9354838709677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45359.5627546296</v>
      </c>
      <c r="G252" s="7">
        <f t="shared" si="6"/>
        <v>24</v>
      </c>
      <c r="H252" s="8">
        <f t="shared" si="7"/>
        <v>13.9354838709677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45359.5630439815</v>
      </c>
      <c r="G253" s="7">
        <f t="shared" si="6"/>
        <v>24</v>
      </c>
      <c r="H253" s="8">
        <f t="shared" si="7"/>
        <v>13.9354838709677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45359.5632291667</v>
      </c>
      <c r="G254" s="7">
        <f t="shared" si="6"/>
        <v>24</v>
      </c>
      <c r="H254" s="8">
        <f t="shared" si="7"/>
        <v>13.9354838709677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45359.5635532407</v>
      </c>
      <c r="G255" s="7">
        <f t="shared" si="6"/>
        <v>24</v>
      </c>
      <c r="H255" s="8">
        <f t="shared" si="7"/>
        <v>13.9354838709677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45359.5638425926</v>
      </c>
      <c r="G256" s="7">
        <f t="shared" si="6"/>
        <v>24</v>
      </c>
      <c r="H256" s="8">
        <f t="shared" si="7"/>
        <v>13.9354838709677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45359.5640509259</v>
      </c>
      <c r="G257" s="7">
        <f t="shared" si="6"/>
        <v>24</v>
      </c>
      <c r="H257" s="8">
        <f t="shared" si="7"/>
        <v>13.9354838709677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45359.5642476852</v>
      </c>
      <c r="G258" s="7">
        <f t="shared" ref="G258:G293" si="8">DATEDIF(F258,"2024/3/31","D")+1</f>
        <v>24</v>
      </c>
      <c r="H258" s="8">
        <f t="shared" ref="H258:H293" si="9">18/31*G258</f>
        <v>13.9354838709677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45359.5644560185</v>
      </c>
      <c r="G259" s="7">
        <f t="shared" si="8"/>
        <v>24</v>
      </c>
      <c r="H259" s="8">
        <f t="shared" si="9"/>
        <v>13.9354838709677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45359.5646643518</v>
      </c>
      <c r="G260" s="7">
        <f t="shared" si="8"/>
        <v>24</v>
      </c>
      <c r="H260" s="8">
        <f t="shared" si="9"/>
        <v>13.9354838709677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45359.5649305556</v>
      </c>
      <c r="G261" s="7">
        <f t="shared" si="8"/>
        <v>24</v>
      </c>
      <c r="H261" s="8">
        <f t="shared" si="9"/>
        <v>13.9354838709677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45359.5656481481</v>
      </c>
      <c r="G262" s="7">
        <f t="shared" si="8"/>
        <v>24</v>
      </c>
      <c r="H262" s="8">
        <f t="shared" si="9"/>
        <v>13.9354838709677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45360.5026388889</v>
      </c>
      <c r="G263" s="7">
        <f t="shared" si="8"/>
        <v>23</v>
      </c>
      <c r="H263" s="8">
        <f t="shared" si="9"/>
        <v>13.3548387096774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45360.5198148148</v>
      </c>
      <c r="G264" s="7">
        <f t="shared" si="8"/>
        <v>23</v>
      </c>
      <c r="H264" s="8">
        <f t="shared" si="9"/>
        <v>13.3548387096774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45360.6872916667</v>
      </c>
      <c r="G265" s="7">
        <f t="shared" si="8"/>
        <v>23</v>
      </c>
      <c r="H265" s="8">
        <f t="shared" si="9"/>
        <v>13.3548387096774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45361.6897222222</v>
      </c>
      <c r="G266" s="7">
        <f t="shared" si="8"/>
        <v>22</v>
      </c>
      <c r="H266" s="8">
        <f t="shared" si="9"/>
        <v>12.7741935483871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45361.6984375</v>
      </c>
      <c r="G267" s="7">
        <f t="shared" si="8"/>
        <v>22</v>
      </c>
      <c r="H267" s="8">
        <f t="shared" si="9"/>
        <v>12.7741935483871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45361.85125</v>
      </c>
      <c r="G268" s="7">
        <f t="shared" si="8"/>
        <v>22</v>
      </c>
      <c r="H268" s="8">
        <f t="shared" si="9"/>
        <v>12.7741935483871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45365.7904976852</v>
      </c>
      <c r="G269" s="7">
        <f t="shared" si="8"/>
        <v>18</v>
      </c>
      <c r="H269" s="8">
        <f t="shared" si="9"/>
        <v>10.4516129032258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45366.5493518518</v>
      </c>
      <c r="G270" s="7">
        <f t="shared" si="8"/>
        <v>17</v>
      </c>
      <c r="H270" s="8">
        <f t="shared" si="9"/>
        <v>9.87096774193548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45367.5032175926</v>
      </c>
      <c r="G271" s="7">
        <f t="shared" si="8"/>
        <v>16</v>
      </c>
      <c r="H271" s="8">
        <f t="shared" si="9"/>
        <v>9.29032258064516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45367.6004513889</v>
      </c>
      <c r="G272" s="7">
        <f t="shared" si="8"/>
        <v>16</v>
      </c>
      <c r="H272" s="8">
        <f t="shared" si="9"/>
        <v>9.29032258064516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45368.3850694444</v>
      </c>
      <c r="G273" s="7">
        <f t="shared" si="8"/>
        <v>15</v>
      </c>
      <c r="H273" s="8">
        <f t="shared" si="9"/>
        <v>8.70967741935484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45369.5991319444</v>
      </c>
      <c r="G274" s="7">
        <f t="shared" si="8"/>
        <v>14</v>
      </c>
      <c r="H274" s="8">
        <f t="shared" si="9"/>
        <v>8.12903225806452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45371.5915162037</v>
      </c>
      <c r="G275" s="7">
        <f t="shared" si="8"/>
        <v>12</v>
      </c>
      <c r="H275" s="8">
        <f t="shared" si="9"/>
        <v>6.96774193548387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45372.4223032407</v>
      </c>
      <c r="G276" s="7">
        <f t="shared" si="8"/>
        <v>11</v>
      </c>
      <c r="H276" s="8">
        <f t="shared" si="9"/>
        <v>6.38709677419355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45372.5511111111</v>
      </c>
      <c r="G277" s="7">
        <f t="shared" si="8"/>
        <v>11</v>
      </c>
      <c r="H277" s="8">
        <f t="shared" si="9"/>
        <v>6.38709677419355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45372.7125462963</v>
      </c>
      <c r="G278" s="7">
        <f t="shared" si="8"/>
        <v>11</v>
      </c>
      <c r="H278" s="8">
        <f t="shared" si="9"/>
        <v>6.38709677419355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45373.6614699074</v>
      </c>
      <c r="G279" s="7">
        <f t="shared" si="8"/>
        <v>10</v>
      </c>
      <c r="H279" s="8">
        <f t="shared" si="9"/>
        <v>5.80645161290323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45373.6941203704</v>
      </c>
      <c r="G280" s="7">
        <f t="shared" si="8"/>
        <v>10</v>
      </c>
      <c r="H280" s="8">
        <f t="shared" si="9"/>
        <v>5.80645161290323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45374.7513078704</v>
      </c>
      <c r="G281" s="7">
        <f t="shared" si="8"/>
        <v>9</v>
      </c>
      <c r="H281" s="8">
        <f t="shared" si="9"/>
        <v>5.2258064516129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45375.5268865741</v>
      </c>
      <c r="G282" s="7">
        <f t="shared" si="8"/>
        <v>8</v>
      </c>
      <c r="H282" s="8">
        <f t="shared" si="9"/>
        <v>4.64516129032258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45376.4437731481</v>
      </c>
      <c r="G283" s="7">
        <f t="shared" si="8"/>
        <v>7</v>
      </c>
      <c r="H283" s="8">
        <f t="shared" si="9"/>
        <v>4.06451612903226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45376.7273958333</v>
      </c>
      <c r="G284" s="7">
        <f t="shared" si="8"/>
        <v>7</v>
      </c>
      <c r="H284" s="8">
        <f t="shared" si="9"/>
        <v>4.06451612903226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45376.8327199074</v>
      </c>
      <c r="G285" s="7">
        <f t="shared" si="8"/>
        <v>7</v>
      </c>
      <c r="H285" s="8">
        <f t="shared" si="9"/>
        <v>4.06451612903226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45377.4035185185</v>
      </c>
      <c r="G286" s="7">
        <f t="shared" si="8"/>
        <v>6</v>
      </c>
      <c r="H286" s="8">
        <f t="shared" si="9"/>
        <v>3.48387096774194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45378.4219097222</v>
      </c>
      <c r="G287" s="7">
        <f t="shared" si="8"/>
        <v>5</v>
      </c>
      <c r="H287" s="8">
        <f t="shared" si="9"/>
        <v>2.90322580645161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45380.5227430556</v>
      </c>
      <c r="G288" s="7">
        <f t="shared" si="8"/>
        <v>3</v>
      </c>
      <c r="H288" s="8">
        <f t="shared" si="9"/>
        <v>1.74193548387097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45381.4920949074</v>
      </c>
      <c r="G289" s="7">
        <f t="shared" si="8"/>
        <v>2</v>
      </c>
      <c r="H289" s="8">
        <f t="shared" si="9"/>
        <v>1.16129032258065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45381.5129398148</v>
      </c>
      <c r="G290" s="7">
        <f t="shared" si="8"/>
        <v>2</v>
      </c>
      <c r="H290" s="8">
        <f t="shared" si="9"/>
        <v>1.16129032258065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45381.6351273148</v>
      </c>
      <c r="G291" s="7">
        <f t="shared" si="8"/>
        <v>2</v>
      </c>
      <c r="H291" s="8">
        <f t="shared" si="9"/>
        <v>1.16129032258065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45381.8231018518</v>
      </c>
      <c r="G292" s="7">
        <f t="shared" si="8"/>
        <v>2</v>
      </c>
      <c r="H292" s="8">
        <f t="shared" si="9"/>
        <v>1.16129032258065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45382.6611574074</v>
      </c>
      <c r="G293" s="7">
        <f t="shared" si="8"/>
        <v>1</v>
      </c>
      <c r="H293" s="8">
        <f t="shared" si="9"/>
        <v>0.580645161290323</v>
      </c>
    </row>
  </sheetData>
  <autoFilter xmlns:etc="http://www.wps.cn/officeDocument/2017/etCustomData" ref="A1:E293" etc:filterBottomFollowUsedRange="0">
    <extLst/>
  </autoFilter>
  <conditionalFormatting sqref="D$1:D$1048576">
    <cfRule type="duplicateValues" dxfId="0" priority="5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3"/>
  <sheetViews>
    <sheetView topLeftCell="A294" workbookViewId="0">
      <selection activeCell="K314" sqref="K314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45383</v>
      </c>
      <c r="G2" s="7">
        <f t="shared" ref="G2:G65" si="0">DATEDIF(F2,"2024/4/30","D")+1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45383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45383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45383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45383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45383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45383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45383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45383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45383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45383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45383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45383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45383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45383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45383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45383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45383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45383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45383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45383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45383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45383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45383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45383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45383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45383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45383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45383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45383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45383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45383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45383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45383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45383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45383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45383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45383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45383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45383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45383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45383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45383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45383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45383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45383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45383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45383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45383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45383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45383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45383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45383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45383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45383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45383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45383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45383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45383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45383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45383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45383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45383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45383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45383</v>
      </c>
      <c r="G66" s="7">
        <f t="shared" ref="G66:G129" si="2">DATEDIF(F66,"2024/4/30","D")+1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45383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45383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45383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45383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45383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45383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45383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45383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45383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45383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45383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45383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45383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45383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45383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45383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45383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45383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45383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45383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45383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45383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45383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45383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45383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45383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45383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45383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45383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45383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45383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45383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45383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45383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45383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45383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45383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45383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45383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45383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45383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45383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45383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45383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45383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45383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45383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45383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45383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45383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45383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45383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45383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45383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45383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45383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45383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45383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45383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45383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45383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45383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45383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45383</v>
      </c>
      <c r="G130" s="7">
        <f t="shared" ref="G130:G193" si="4">DATEDIF(F130,"2024/4/30","D")+1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45383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45383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45383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45383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45383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45383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45383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45383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45383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45383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45383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45383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45383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45383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45383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45383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45383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45383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45383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45383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45383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45383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45383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45383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45383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45383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45383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45383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45383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45383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45383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45383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45383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45383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45383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45383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45383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45383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45383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45383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45383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45383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45383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45383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45383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45383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45383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45383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45383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45383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45383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45383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45383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45383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45383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45383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45383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45383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45383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45383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45383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45383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45383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45383</v>
      </c>
      <c r="G194" s="7">
        <f t="shared" ref="G194:G257" si="6">DATEDIF(F194,"2024/4/30","D")+1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45383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45383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45383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45383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45383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45383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45383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45383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45383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45383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45383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45383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45383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45383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45383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45383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45383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45383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45383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45383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45383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45383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45383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45383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45383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45383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45383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45383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45383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45383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45383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45383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45383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45383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45383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45383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45383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45383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45383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45383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45383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45383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45383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45383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45383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45383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45383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45383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45383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45383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45383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45383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45383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45383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45383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45383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45383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45383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45383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45383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45383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45383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45383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45383</v>
      </c>
      <c r="G258" s="7">
        <f t="shared" ref="G258:G313" si="8">DATEDIF(F258,"2024/4/30","D")+1</f>
        <v>30</v>
      </c>
      <c r="H258" s="8">
        <f t="shared" ref="H258:H313" si="9">18/30*G258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45383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45383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45383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45383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45383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45383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45383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45383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45383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45383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45383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45383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45383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45383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45383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45383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45383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45383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45383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45383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45383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45383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45383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45383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45383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45383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45383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45383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45383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45383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45383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45383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45383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45383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45383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45384.861099537</v>
      </c>
      <c r="G294" s="7">
        <f t="shared" si="8"/>
        <v>29</v>
      </c>
      <c r="H294" s="8">
        <f t="shared" si="9"/>
        <v>17.4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45385.7557175926</v>
      </c>
      <c r="G295" s="7">
        <f t="shared" si="8"/>
        <v>28</v>
      </c>
      <c r="H295" s="8">
        <f t="shared" si="9"/>
        <v>16.8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45387.4265277778</v>
      </c>
      <c r="G296" s="7">
        <f t="shared" si="8"/>
        <v>26</v>
      </c>
      <c r="H296" s="8">
        <f t="shared" si="9"/>
        <v>15.6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45388.5819907407</v>
      </c>
      <c r="G297" s="7">
        <f t="shared" si="8"/>
        <v>25</v>
      </c>
      <c r="H297" s="8">
        <f t="shared" si="9"/>
        <v>15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45390.8730092593</v>
      </c>
      <c r="G298" s="7">
        <f t="shared" si="8"/>
        <v>23</v>
      </c>
      <c r="H298" s="8">
        <f t="shared" si="9"/>
        <v>13.8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45392.645150463</v>
      </c>
      <c r="G299" s="7">
        <f t="shared" si="8"/>
        <v>21</v>
      </c>
      <c r="H299" s="8">
        <f t="shared" si="9"/>
        <v>12.6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45393.6538888889</v>
      </c>
      <c r="G300" s="7">
        <f t="shared" si="8"/>
        <v>20</v>
      </c>
      <c r="H300" s="8">
        <f t="shared" si="9"/>
        <v>12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45394.8580555556</v>
      </c>
      <c r="G301" s="7">
        <f t="shared" si="8"/>
        <v>19</v>
      </c>
      <c r="H301" s="8">
        <f t="shared" si="9"/>
        <v>11.4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45396.7990393518</v>
      </c>
      <c r="G302" s="7">
        <f t="shared" si="8"/>
        <v>17</v>
      </c>
      <c r="H302" s="8">
        <f t="shared" si="9"/>
        <v>10.2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45396.9099884259</v>
      </c>
      <c r="G303" s="7">
        <f t="shared" si="8"/>
        <v>17</v>
      </c>
      <c r="H303" s="8">
        <f t="shared" si="9"/>
        <v>10.2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45397.4884490741</v>
      </c>
      <c r="G304" s="7">
        <f t="shared" si="8"/>
        <v>16</v>
      </c>
      <c r="H304" s="8">
        <f t="shared" si="9"/>
        <v>9.6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45397.4888310185</v>
      </c>
      <c r="G305" s="7">
        <f t="shared" si="8"/>
        <v>16</v>
      </c>
      <c r="H305" s="8">
        <f t="shared" si="9"/>
        <v>9.6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45400.8289467593</v>
      </c>
      <c r="G306" s="7">
        <f t="shared" si="8"/>
        <v>13</v>
      </c>
      <c r="H306" s="8">
        <f t="shared" si="9"/>
        <v>7.8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45402.7485532407</v>
      </c>
      <c r="G307" s="7">
        <f t="shared" si="8"/>
        <v>11</v>
      </c>
      <c r="H307" s="8">
        <f t="shared" si="9"/>
        <v>6.6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45402.7487847222</v>
      </c>
      <c r="G308" s="7">
        <f t="shared" si="8"/>
        <v>11</v>
      </c>
      <c r="H308" s="8">
        <f t="shared" si="9"/>
        <v>6.6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45404.5553935185</v>
      </c>
      <c r="G309" s="7">
        <f t="shared" si="8"/>
        <v>9</v>
      </c>
      <c r="H309" s="8">
        <f t="shared" si="9"/>
        <v>5.4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45404.8272685185</v>
      </c>
      <c r="G310" s="7">
        <f t="shared" si="8"/>
        <v>9</v>
      </c>
      <c r="H310" s="8">
        <f t="shared" si="9"/>
        <v>5.4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45406.5811921296</v>
      </c>
      <c r="G311" s="7">
        <f t="shared" si="8"/>
        <v>7</v>
      </c>
      <c r="H311" s="8">
        <f t="shared" si="9"/>
        <v>4.2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45409.3934953704</v>
      </c>
      <c r="G312" s="7">
        <f t="shared" si="8"/>
        <v>4</v>
      </c>
      <c r="H312" s="8">
        <f t="shared" si="9"/>
        <v>2.4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45409.8574305556</v>
      </c>
      <c r="G313" s="7">
        <f t="shared" si="8"/>
        <v>4</v>
      </c>
      <c r="H313" s="8">
        <f t="shared" si="9"/>
        <v>2.4</v>
      </c>
    </row>
  </sheetData>
  <autoFilter xmlns:etc="http://www.wps.cn/officeDocument/2017/etCustomData" ref="A1:E313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5"/>
  <sheetViews>
    <sheetView topLeftCell="A327" workbookViewId="0">
      <selection activeCell="J346" sqref="J34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45413</v>
      </c>
      <c r="G2" s="7">
        <f t="shared" ref="G2:G65" si="0">DATEDIF(F2,"2024/5/31","D")+1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45413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45413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45413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45413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45413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45413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45413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45413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45413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45413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45413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45413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45413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45413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45413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45413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45413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45413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45413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45413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45413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45413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45413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45413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45413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45413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45413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45413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45413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45413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45413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45413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45413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45413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45413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45413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45413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45413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45413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45413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45413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45413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45413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45413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45413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45413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45413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45413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45413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45413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45413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45413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45413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45413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45413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45413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45413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45413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45413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45413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45413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45413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45413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45413</v>
      </c>
      <c r="G66" s="7">
        <f t="shared" ref="G66:G129" si="2">DATEDIF(F66,"2024/5/31","D")+1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45413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45413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45413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45413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45413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45413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45413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45413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45413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45413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45413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45413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45413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45413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45413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45413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45413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45413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45413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45413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45413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45413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45413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45413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45413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45413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45413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45413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45413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45413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45413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45413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45413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45413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45413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45413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45413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45413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45413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45413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45413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45413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45413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45413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45413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45413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45413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45413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45413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45413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45413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45413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45413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45413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45413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45413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45413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45413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45413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45413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45413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45413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45413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45413</v>
      </c>
      <c r="G130" s="7">
        <f t="shared" ref="G130:G193" si="4">DATEDIF(F130,"2024/5/31","D")+1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45413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45413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45413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45413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45413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45413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45413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45413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45413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45413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45413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45413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45413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45413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45413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45413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45413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45413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45413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45413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45413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45413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45413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45413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45413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45413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45413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45413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45413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45413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45413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45413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45413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45413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45413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45413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45413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45413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45413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45413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45413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45413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45413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45413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45413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45413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45413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45413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45413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45413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45413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45413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45413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45413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45413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45413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45413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45413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45413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45413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45413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45413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45413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45413</v>
      </c>
      <c r="G194" s="7">
        <f t="shared" ref="G194:G257" si="6">DATEDIF(F194,"2024/5/31","D")+1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45413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45413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45413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45413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45413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45413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45413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45413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45413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45413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45413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45413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45413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45413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45413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45413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45413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45413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45413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45413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45413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45413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45413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45413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45413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45413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45413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45413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45413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45413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45413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45413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45413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45413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45413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45413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45413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45413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45413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45413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45413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45413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45413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45413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45413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45413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45413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45413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45413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45413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45413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45413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45413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45413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45413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45413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45413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45413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45413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45413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45413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45413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45413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45413</v>
      </c>
      <c r="G258" s="7">
        <f t="shared" ref="G258:G321" si="8">DATEDIF(F258,"2024/5/31","D")+1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45413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45413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45413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45413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45413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45413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45413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45413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45413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45413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45413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45413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45413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45413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45413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45413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45413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45413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45413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45413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45413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45413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45413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45413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45413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45413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45413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45413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45413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45413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45413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45413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45413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45413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45413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45413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45413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45413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45413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45413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45413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45413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45413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45413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45413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45413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45413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45413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45413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45413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45413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45413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45413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45413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45413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45413.4762268519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45414.6119791667</v>
      </c>
      <c r="G315" s="7">
        <f t="shared" si="8"/>
        <v>30</v>
      </c>
      <c r="H315" s="8">
        <f t="shared" si="9"/>
        <v>17.4193548387097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45414.7604050926</v>
      </c>
      <c r="G316" s="7">
        <f t="shared" si="8"/>
        <v>30</v>
      </c>
      <c r="H316" s="8">
        <f t="shared" si="9"/>
        <v>17.4193548387097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45415.6751273148</v>
      </c>
      <c r="G317" s="7">
        <f t="shared" si="8"/>
        <v>29</v>
      </c>
      <c r="H317" s="8">
        <f t="shared" si="9"/>
        <v>16.8387096774194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45416.6049074074</v>
      </c>
      <c r="G318" s="7">
        <f t="shared" si="8"/>
        <v>28</v>
      </c>
      <c r="H318" s="8">
        <f t="shared" si="9"/>
        <v>16.258064516129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45417.6727777778</v>
      </c>
      <c r="G319" s="7">
        <f t="shared" si="8"/>
        <v>27</v>
      </c>
      <c r="H319" s="8">
        <f t="shared" si="9"/>
        <v>15.6774193548387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45417.6730671296</v>
      </c>
      <c r="G320" s="7">
        <f t="shared" si="8"/>
        <v>27</v>
      </c>
      <c r="H320" s="8">
        <f t="shared" si="9"/>
        <v>15.6774193548387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45417.6919212963</v>
      </c>
      <c r="G321" s="7">
        <f t="shared" si="8"/>
        <v>27</v>
      </c>
      <c r="H321" s="8">
        <f t="shared" si="9"/>
        <v>15.6774193548387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45417.6925</v>
      </c>
      <c r="G322" s="7">
        <f t="shared" ref="G322:G345" si="10">DATEDIF(F322,"2024/5/31","D")+1</f>
        <v>27</v>
      </c>
      <c r="H322" s="8">
        <f t="shared" ref="H322:H345" si="11">18/31*G322</f>
        <v>15.6774193548387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45417.755</v>
      </c>
      <c r="G323" s="7">
        <f t="shared" si="10"/>
        <v>27</v>
      </c>
      <c r="H323" s="8">
        <f t="shared" si="11"/>
        <v>15.6774193548387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45418.4039930556</v>
      </c>
      <c r="G324" s="7">
        <f t="shared" si="10"/>
        <v>26</v>
      </c>
      <c r="H324" s="8">
        <f t="shared" si="11"/>
        <v>15.0967741935484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45420.5786226852</v>
      </c>
      <c r="G325" s="7">
        <f t="shared" si="10"/>
        <v>24</v>
      </c>
      <c r="H325" s="8">
        <f t="shared" si="11"/>
        <v>13.9354838709677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45420.8422800926</v>
      </c>
      <c r="G326" s="7">
        <f t="shared" si="10"/>
        <v>24</v>
      </c>
      <c r="H326" s="8">
        <f t="shared" si="11"/>
        <v>13.9354838709677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45422.6450231482</v>
      </c>
      <c r="G327" s="7">
        <f t="shared" si="10"/>
        <v>22</v>
      </c>
      <c r="H327" s="8">
        <f t="shared" si="11"/>
        <v>12.7741935483871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45424.7612268518</v>
      </c>
      <c r="G328" s="7">
        <f t="shared" si="10"/>
        <v>20</v>
      </c>
      <c r="H328" s="8">
        <f t="shared" si="11"/>
        <v>11.6129032258065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45424.8585648148</v>
      </c>
      <c r="G329" s="7">
        <f t="shared" si="10"/>
        <v>20</v>
      </c>
      <c r="H329" s="8">
        <f t="shared" si="11"/>
        <v>11.6129032258065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45425.8675115741</v>
      </c>
      <c r="G330" s="7">
        <f t="shared" si="10"/>
        <v>19</v>
      </c>
      <c r="H330" s="8">
        <f t="shared" si="11"/>
        <v>11.0322580645161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45429.7394212963</v>
      </c>
      <c r="G331" s="7">
        <f t="shared" si="10"/>
        <v>15</v>
      </c>
      <c r="H331" s="8">
        <f t="shared" si="11"/>
        <v>8.70967741935484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45431.7650231481</v>
      </c>
      <c r="G332" s="7">
        <f t="shared" si="10"/>
        <v>13</v>
      </c>
      <c r="H332" s="8">
        <f t="shared" si="11"/>
        <v>7.54838709677419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45431.8196180556</v>
      </c>
      <c r="G333" s="7">
        <f t="shared" si="10"/>
        <v>13</v>
      </c>
      <c r="H333" s="8">
        <f t="shared" si="11"/>
        <v>7.54838709677419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45437.3784953704</v>
      </c>
      <c r="G334" s="7">
        <f t="shared" si="10"/>
        <v>7</v>
      </c>
      <c r="H334" s="8">
        <f t="shared" si="11"/>
        <v>4.06451612903226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45437.5513310185</v>
      </c>
      <c r="G335" s="7">
        <f t="shared" si="10"/>
        <v>7</v>
      </c>
      <c r="H335" s="8">
        <f t="shared" si="11"/>
        <v>4.06451612903226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45437.6959606481</v>
      </c>
      <c r="G336" s="7">
        <f t="shared" si="10"/>
        <v>7</v>
      </c>
      <c r="H336" s="8">
        <f t="shared" si="11"/>
        <v>4.06451612903226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45437.7129398148</v>
      </c>
      <c r="G337" s="7">
        <f t="shared" si="10"/>
        <v>7</v>
      </c>
      <c r="H337" s="8">
        <f t="shared" si="11"/>
        <v>4.06451612903226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45438.3862847222</v>
      </c>
      <c r="G338" s="7">
        <f t="shared" si="10"/>
        <v>6</v>
      </c>
      <c r="H338" s="8">
        <f t="shared" si="11"/>
        <v>3.48387096774194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45438.4817013889</v>
      </c>
      <c r="G339" s="7">
        <f t="shared" si="10"/>
        <v>6</v>
      </c>
      <c r="H339" s="8">
        <f t="shared" si="11"/>
        <v>3.48387096774194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45438.734224537</v>
      </c>
      <c r="G340" s="7">
        <f t="shared" si="10"/>
        <v>6</v>
      </c>
      <c r="H340" s="8">
        <f t="shared" si="11"/>
        <v>3.48387096774194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45438.8183564815</v>
      </c>
      <c r="G341" s="7">
        <f t="shared" si="10"/>
        <v>6</v>
      </c>
      <c r="H341" s="8">
        <f t="shared" si="11"/>
        <v>3.48387096774194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45439.4446180556</v>
      </c>
      <c r="G342" s="7">
        <f t="shared" si="10"/>
        <v>5</v>
      </c>
      <c r="H342" s="8">
        <f t="shared" si="11"/>
        <v>2.90322580645161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45440.871724537</v>
      </c>
      <c r="G343" s="7">
        <f t="shared" si="10"/>
        <v>4</v>
      </c>
      <c r="H343" s="8">
        <f t="shared" si="11"/>
        <v>2.32258064516129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45443.6002777778</v>
      </c>
      <c r="G344" s="7">
        <f t="shared" si="10"/>
        <v>1</v>
      </c>
      <c r="H344" s="8">
        <f t="shared" si="11"/>
        <v>0.580645161290323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45443.7668402778</v>
      </c>
      <c r="G345" s="7">
        <f t="shared" si="10"/>
        <v>1</v>
      </c>
      <c r="H345" s="8">
        <f t="shared" si="11"/>
        <v>0.580645161290323</v>
      </c>
    </row>
  </sheetData>
  <autoFilter xmlns:etc="http://www.wps.cn/officeDocument/2017/etCustomData" ref="A1:E345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汇总</vt:lpstr>
      <vt:lpstr>汇总 (2)</vt:lpstr>
      <vt:lpstr>汇总 (3)</vt:lpstr>
      <vt:lpstr>23.12月</vt:lpstr>
      <vt:lpstr>24.1月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2025-01-09T05:26:43Z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